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/>
  <mc:AlternateContent xmlns:mc="http://schemas.openxmlformats.org/markup-compatibility/2006">
    <mc:Choice Requires="x15">
      <x15ac:absPath xmlns:x15ac="http://schemas.microsoft.com/office/spreadsheetml/2010/11/ac" url="/Users/lauren/Dropbox (Sanergy)/CityWise/Citywise_shared parent/02. Active Projects/2020 CACTUS/CACTUS tools - Master folder/Blank workbooks/FSM/"/>
    </mc:Choice>
  </mc:AlternateContent>
  <xr:revisionPtr revIDLastSave="0" documentId="13_ncr:1_{7A367B90-BB19-2F4F-9C8C-597518E517F4}" xr6:coauthVersionLast="47" xr6:coauthVersionMax="47" xr10:uidLastSave="{00000000-0000-0000-0000-000000000000}"/>
  <bookViews>
    <workbookView xWindow="600" yWindow="500" windowWidth="27640" windowHeight="15800" activeTab="5" xr2:uid="{53A0DAEF-A0EB-7C43-AD31-84D5275009E0}"/>
  </bookViews>
  <sheets>
    <sheet name="Context" sheetId="1" r:id="rId1"/>
    <sheet name="Direct CAPEX" sheetId="18" r:id="rId2"/>
    <sheet name="Indirect CAPEX" sheetId="3" r:id="rId3"/>
    <sheet name="Direct OPEX" sheetId="4" r:id="rId4"/>
    <sheet name="Indirect OPEX" sheetId="5" r:id="rId5"/>
    <sheet name="Summary" sheetId="19" r:id="rId6"/>
    <sheet name="Data Validation" sheetId="7" state="hidden" r:id="rId7"/>
  </sheets>
  <externalReferences>
    <externalReference r:id="rId8"/>
    <externalReference r:id="rId9"/>
    <externalReference r:id="rId10"/>
  </externalReferences>
  <definedNames>
    <definedName name="_xlnm._FilterDatabase">#REF!</definedName>
    <definedName name="a" localSheetId="1">#REF!</definedName>
    <definedName name="a" localSheetId="2">#REF!</definedName>
    <definedName name="a" localSheetId="4">#REF!</definedName>
    <definedName name="a">#REF!</definedName>
    <definedName name="as_of_date">'[1]Actual Costs &amp; Expected Funding'!$B$11</definedName>
    <definedName name="BB11_15" localSheetId="1">#REF!</definedName>
    <definedName name="BB11_15" localSheetId="2">#REF!</definedName>
    <definedName name="BB11_15" localSheetId="4">#REF!</definedName>
    <definedName name="BB11_15">#REF!</definedName>
    <definedName name="bmgf_funding">'[1]Gates Foundation Budget'!$J$26</definedName>
    <definedName name="bmgf_share_capitalEq">[1]Funding!$M$20</definedName>
    <definedName name="bmgf_share_consulting">[1]Funding!$P$20</definedName>
    <definedName name="bmgf_share_nonCapEq">[1]Funding!$S$20</definedName>
    <definedName name="bmgf_share_personnel">[1]Funding!$D$20</definedName>
    <definedName name="bmgf_share_subgrants">[1]Funding!$J$20</definedName>
    <definedName name="bmgf_share_travel">[1]Funding!$G$20</definedName>
    <definedName name="CapEq_Total">'[1]Capital Equipment'!$AB$8</definedName>
    <definedName name="Consulting_Total" localSheetId="1">#REF!</definedName>
    <definedName name="Consulting_Total" localSheetId="2">#REF!</definedName>
    <definedName name="Consulting_Total" localSheetId="4">#REF!</definedName>
    <definedName name="Consulting_Total">#REF!</definedName>
    <definedName name="Current_period">'[1]Actual Costs &amp; Expected Funding'!$B$12</definedName>
    <definedName name="date">[1]Assumptions!$C$15</definedName>
    <definedName name="end_year">[1]Assumptions!$C$12</definedName>
    <definedName name="funder_name_1">[1]Assumptions!$C$50</definedName>
    <definedName name="funder_name_2">[1]Assumptions!$C$51</definedName>
    <definedName name="funder_name_3">[1]Assumptions!$C$52</definedName>
    <definedName name="funder_name_4">[1]Assumptions!$C$53</definedName>
    <definedName name="funder_name_5">[1]Assumptions!$C$54</definedName>
    <definedName name="funder_name_6">[1]Assumptions!$C$55</definedName>
    <definedName name="funder_name_7">[1]Assumptions!$C$56</definedName>
    <definedName name="funder_name_8">[1]Assumptions!$C$57</definedName>
    <definedName name="funder_name_9">[1]Assumptions!$C$58</definedName>
    <definedName name="grantee_name">[1]Assumptions!$C$7</definedName>
    <definedName name="indirect_rate">[1]Assumptions!$C$19</definedName>
    <definedName name="inflation_rate">[1]Assumptions!$C$23</definedName>
    <definedName name="KEStoCAD">'[2]Exchange Rate'!$B$5</definedName>
    <definedName name="KEStoUSD">'[3]Exchange Rates'!$B$2</definedName>
    <definedName name="NonCapEq_Total">'[1]Other Direct Costs'!$AB$8</definedName>
    <definedName name="Personel_Total">[1]Personnel!$AF$8</definedName>
    <definedName name="project_direct_total">'[1]Project Budget'!$J$24</definedName>
    <definedName name="project_title">[1]Assumptions!$C$8</definedName>
    <definedName name="project_total">'[1]Project Budget'!$J$31</definedName>
    <definedName name="start_year">[1]Assumptions!$C$11</definedName>
    <definedName name="Subgrants_Total">'[1]Sub-Grants'!$U$8</definedName>
    <definedName name="Travel_Total">[1]Travel!$U$8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9" l="1"/>
  <c r="D74" i="19"/>
  <c r="E74" i="19"/>
  <c r="H74" i="19" s="1"/>
  <c r="I74" i="19"/>
  <c r="J74" i="19"/>
  <c r="L74" i="19"/>
  <c r="M74" i="19"/>
  <c r="N74" i="19"/>
  <c r="D46" i="19"/>
  <c r="E46" i="19"/>
  <c r="F46" i="19"/>
  <c r="I46" i="19"/>
  <c r="J46" i="19"/>
  <c r="M46" i="19"/>
  <c r="N46" i="19"/>
  <c r="D47" i="19"/>
  <c r="E47" i="19"/>
  <c r="F47" i="19"/>
  <c r="G47" i="19" s="1"/>
  <c r="I47" i="19"/>
  <c r="J47" i="19"/>
  <c r="M47" i="19"/>
  <c r="N47" i="19"/>
  <c r="D40" i="19"/>
  <c r="E40" i="19"/>
  <c r="F40" i="19"/>
  <c r="I40" i="19"/>
  <c r="J40" i="19"/>
  <c r="M40" i="19"/>
  <c r="N40" i="19"/>
  <c r="D41" i="19"/>
  <c r="E41" i="19"/>
  <c r="F41" i="19"/>
  <c r="I41" i="19"/>
  <c r="J41" i="19"/>
  <c r="M41" i="19"/>
  <c r="N41" i="19"/>
  <c r="D42" i="19"/>
  <c r="E42" i="19"/>
  <c r="F42" i="19"/>
  <c r="I42" i="19"/>
  <c r="J42" i="19"/>
  <c r="M42" i="19"/>
  <c r="N42" i="19"/>
  <c r="D43" i="19"/>
  <c r="E43" i="19"/>
  <c r="F43" i="19"/>
  <c r="I43" i="19"/>
  <c r="J43" i="19"/>
  <c r="M43" i="19"/>
  <c r="N43" i="19"/>
  <c r="D44" i="19"/>
  <c r="E44" i="19"/>
  <c r="F44" i="19"/>
  <c r="I44" i="19"/>
  <c r="J44" i="19"/>
  <c r="M44" i="19"/>
  <c r="N44" i="19"/>
  <c r="D45" i="19"/>
  <c r="E45" i="19"/>
  <c r="F45" i="19"/>
  <c r="I45" i="19"/>
  <c r="J45" i="19"/>
  <c r="M45" i="19"/>
  <c r="N45" i="19"/>
  <c r="N38" i="19"/>
  <c r="M38" i="19"/>
  <c r="J38" i="19"/>
  <c r="I38" i="19"/>
  <c r="F38" i="19"/>
  <c r="E38" i="19"/>
  <c r="D38" i="19"/>
  <c r="D36" i="19"/>
  <c r="E36" i="19"/>
  <c r="F36" i="19"/>
  <c r="I36" i="19"/>
  <c r="J36" i="19"/>
  <c r="K36" i="19"/>
  <c r="L36" i="19"/>
  <c r="M36" i="19"/>
  <c r="N36" i="19"/>
  <c r="D37" i="19"/>
  <c r="E37" i="19"/>
  <c r="F37" i="19"/>
  <c r="I37" i="19"/>
  <c r="J37" i="19"/>
  <c r="K37" i="19"/>
  <c r="L37" i="19"/>
  <c r="M37" i="19"/>
  <c r="N37" i="19"/>
  <c r="D32" i="19"/>
  <c r="E32" i="19"/>
  <c r="F32" i="19"/>
  <c r="I32" i="19"/>
  <c r="J32" i="19"/>
  <c r="L32" i="19"/>
  <c r="M32" i="19"/>
  <c r="N32" i="19"/>
  <c r="D27" i="19"/>
  <c r="E27" i="19"/>
  <c r="F27" i="19"/>
  <c r="I27" i="19"/>
  <c r="J27" i="19"/>
  <c r="L27" i="19"/>
  <c r="M27" i="19"/>
  <c r="N27" i="19"/>
  <c r="D24" i="19"/>
  <c r="E24" i="19"/>
  <c r="F24" i="19"/>
  <c r="I24" i="19"/>
  <c r="J24" i="19"/>
  <c r="L24" i="19"/>
  <c r="M24" i="19"/>
  <c r="N24" i="19"/>
  <c r="D23" i="19"/>
  <c r="E23" i="19"/>
  <c r="F23" i="19"/>
  <c r="I23" i="19"/>
  <c r="J23" i="19"/>
  <c r="K23" i="19"/>
  <c r="K47" i="19" s="1"/>
  <c r="L23" i="19"/>
  <c r="L46" i="19" s="1"/>
  <c r="M23" i="19"/>
  <c r="N23" i="19"/>
  <c r="N101" i="19"/>
  <c r="M101" i="19"/>
  <c r="J101" i="19"/>
  <c r="I101" i="19"/>
  <c r="F101" i="19"/>
  <c r="E101" i="19"/>
  <c r="D101" i="19"/>
  <c r="N100" i="19"/>
  <c r="M100" i="19"/>
  <c r="J100" i="19"/>
  <c r="I100" i="19"/>
  <c r="F100" i="19"/>
  <c r="E100" i="19"/>
  <c r="D100" i="19"/>
  <c r="N99" i="19"/>
  <c r="M99" i="19"/>
  <c r="J99" i="19"/>
  <c r="I99" i="19"/>
  <c r="F99" i="19"/>
  <c r="E99" i="19"/>
  <c r="D99" i="19"/>
  <c r="N98" i="19"/>
  <c r="M98" i="19"/>
  <c r="J98" i="19"/>
  <c r="I98" i="19"/>
  <c r="F98" i="19"/>
  <c r="E98" i="19"/>
  <c r="D98" i="19"/>
  <c r="N97" i="19"/>
  <c r="M97" i="19"/>
  <c r="J97" i="19"/>
  <c r="I97" i="19"/>
  <c r="F97" i="19"/>
  <c r="E97" i="19"/>
  <c r="D97" i="19"/>
  <c r="N96" i="19"/>
  <c r="M96" i="19"/>
  <c r="J96" i="19"/>
  <c r="I96" i="19"/>
  <c r="F96" i="19"/>
  <c r="E96" i="19"/>
  <c r="D96" i="19"/>
  <c r="N95" i="19"/>
  <c r="M95" i="19"/>
  <c r="J95" i="19"/>
  <c r="I95" i="19"/>
  <c r="F95" i="19"/>
  <c r="E95" i="19"/>
  <c r="D95" i="19"/>
  <c r="N94" i="19"/>
  <c r="M94" i="19"/>
  <c r="J94" i="19"/>
  <c r="I94" i="19"/>
  <c r="F94" i="19"/>
  <c r="E94" i="19"/>
  <c r="D94" i="19"/>
  <c r="N93" i="19"/>
  <c r="M93" i="19"/>
  <c r="J93" i="19"/>
  <c r="I93" i="19"/>
  <c r="F93" i="19"/>
  <c r="E93" i="19"/>
  <c r="D93" i="19"/>
  <c r="N92" i="19"/>
  <c r="M92" i="19"/>
  <c r="J92" i="19"/>
  <c r="I92" i="19"/>
  <c r="F92" i="19"/>
  <c r="E92" i="19"/>
  <c r="D92" i="19"/>
  <c r="N91" i="19"/>
  <c r="M91" i="19"/>
  <c r="J91" i="19"/>
  <c r="I91" i="19"/>
  <c r="F91" i="19"/>
  <c r="E91" i="19"/>
  <c r="D91" i="19"/>
  <c r="N90" i="19"/>
  <c r="M90" i="19"/>
  <c r="J90" i="19"/>
  <c r="I90" i="19"/>
  <c r="F90" i="19"/>
  <c r="E90" i="19"/>
  <c r="D90" i="19"/>
  <c r="N89" i="19"/>
  <c r="M89" i="19"/>
  <c r="J89" i="19"/>
  <c r="I89" i="19"/>
  <c r="F89" i="19"/>
  <c r="E89" i="19"/>
  <c r="D89" i="19"/>
  <c r="N88" i="19"/>
  <c r="M88" i="19"/>
  <c r="J88" i="19"/>
  <c r="I88" i="19"/>
  <c r="F88" i="19"/>
  <c r="E88" i="19"/>
  <c r="D88" i="19"/>
  <c r="N87" i="19"/>
  <c r="M87" i="19"/>
  <c r="J87" i="19"/>
  <c r="I87" i="19"/>
  <c r="F87" i="19"/>
  <c r="E87" i="19"/>
  <c r="D87" i="19"/>
  <c r="N86" i="19"/>
  <c r="M86" i="19"/>
  <c r="J86" i="19"/>
  <c r="I86" i="19"/>
  <c r="F86" i="19"/>
  <c r="E86" i="19"/>
  <c r="D86" i="19"/>
  <c r="N85" i="19"/>
  <c r="M85" i="19"/>
  <c r="J85" i="19"/>
  <c r="I85" i="19"/>
  <c r="F85" i="19"/>
  <c r="E85" i="19"/>
  <c r="D85" i="19"/>
  <c r="N84" i="19"/>
  <c r="M84" i="19"/>
  <c r="J84" i="19"/>
  <c r="I84" i="19"/>
  <c r="F84" i="19"/>
  <c r="E84" i="19"/>
  <c r="D84" i="19"/>
  <c r="N83" i="19"/>
  <c r="M83" i="19"/>
  <c r="J83" i="19"/>
  <c r="I83" i="19"/>
  <c r="F83" i="19"/>
  <c r="E83" i="19"/>
  <c r="D83" i="19"/>
  <c r="N82" i="19"/>
  <c r="M82" i="19"/>
  <c r="J82" i="19"/>
  <c r="I82" i="19"/>
  <c r="F82" i="19"/>
  <c r="E82" i="19"/>
  <c r="D82" i="19"/>
  <c r="N81" i="19"/>
  <c r="M81" i="19"/>
  <c r="J81" i="19"/>
  <c r="I81" i="19"/>
  <c r="F81" i="19"/>
  <c r="E81" i="19"/>
  <c r="D81" i="19"/>
  <c r="N80" i="19"/>
  <c r="M80" i="19"/>
  <c r="J80" i="19"/>
  <c r="I80" i="19"/>
  <c r="F80" i="19"/>
  <c r="E80" i="19"/>
  <c r="D80" i="19"/>
  <c r="N79" i="19"/>
  <c r="M79" i="19"/>
  <c r="J79" i="19"/>
  <c r="I79" i="19"/>
  <c r="F79" i="19"/>
  <c r="E79" i="19"/>
  <c r="D79" i="19"/>
  <c r="N78" i="19"/>
  <c r="M78" i="19"/>
  <c r="J78" i="19"/>
  <c r="I78" i="19"/>
  <c r="F78" i="19"/>
  <c r="E78" i="19"/>
  <c r="D78" i="19"/>
  <c r="N77" i="19"/>
  <c r="M77" i="19"/>
  <c r="J77" i="19"/>
  <c r="I77" i="19"/>
  <c r="F77" i="19"/>
  <c r="E77" i="19"/>
  <c r="D77" i="19"/>
  <c r="N76" i="19"/>
  <c r="M76" i="19"/>
  <c r="J76" i="19"/>
  <c r="I76" i="19"/>
  <c r="F76" i="19"/>
  <c r="E76" i="19"/>
  <c r="D76" i="19"/>
  <c r="N75" i="19"/>
  <c r="M75" i="19"/>
  <c r="J75" i="19"/>
  <c r="I75" i="19"/>
  <c r="N73" i="19"/>
  <c r="M73" i="19"/>
  <c r="J73" i="19"/>
  <c r="I73" i="19"/>
  <c r="N72" i="19"/>
  <c r="M72" i="19"/>
  <c r="J72" i="19"/>
  <c r="I72" i="19"/>
  <c r="N71" i="19"/>
  <c r="M71" i="19"/>
  <c r="J71" i="19"/>
  <c r="I71" i="19"/>
  <c r="N70" i="19"/>
  <c r="M70" i="19"/>
  <c r="J70" i="19"/>
  <c r="I70" i="19"/>
  <c r="E75" i="19"/>
  <c r="H75" i="19" s="1"/>
  <c r="D75" i="19"/>
  <c r="E73" i="19"/>
  <c r="H73" i="19" s="1"/>
  <c r="D73" i="19"/>
  <c r="E72" i="19"/>
  <c r="H72" i="19" s="1"/>
  <c r="D72" i="19"/>
  <c r="E71" i="19"/>
  <c r="H71" i="19" s="1"/>
  <c r="D71" i="19"/>
  <c r="E70" i="19"/>
  <c r="H70" i="19" s="1"/>
  <c r="D70" i="19"/>
  <c r="N69" i="19"/>
  <c r="M69" i="19"/>
  <c r="L69" i="19"/>
  <c r="K69" i="19"/>
  <c r="J69" i="19"/>
  <c r="I69" i="19"/>
  <c r="F69" i="19"/>
  <c r="E69" i="19"/>
  <c r="D69" i="19"/>
  <c r="N68" i="19"/>
  <c r="M68" i="19"/>
  <c r="L68" i="19"/>
  <c r="K68" i="19"/>
  <c r="J68" i="19"/>
  <c r="I68" i="19"/>
  <c r="F68" i="19"/>
  <c r="E68" i="19"/>
  <c r="D68" i="19"/>
  <c r="N67" i="19"/>
  <c r="M67" i="19"/>
  <c r="J67" i="19"/>
  <c r="I67" i="19"/>
  <c r="F67" i="19"/>
  <c r="E67" i="19"/>
  <c r="D67" i="19"/>
  <c r="N66" i="19"/>
  <c r="M66" i="19"/>
  <c r="J66" i="19"/>
  <c r="I66" i="19"/>
  <c r="F66" i="19"/>
  <c r="E66" i="19"/>
  <c r="D66" i="19"/>
  <c r="N65" i="19"/>
  <c r="M65" i="19"/>
  <c r="J65" i="19"/>
  <c r="I65" i="19"/>
  <c r="F65" i="19"/>
  <c r="E65" i="19"/>
  <c r="D65" i="19"/>
  <c r="N64" i="19"/>
  <c r="M64" i="19"/>
  <c r="J64" i="19"/>
  <c r="I64" i="19"/>
  <c r="F64" i="19"/>
  <c r="E64" i="19"/>
  <c r="D64" i="19"/>
  <c r="N63" i="19"/>
  <c r="M63" i="19"/>
  <c r="J63" i="19"/>
  <c r="I63" i="19"/>
  <c r="F63" i="19"/>
  <c r="E63" i="19"/>
  <c r="D63" i="19"/>
  <c r="N62" i="19"/>
  <c r="M62" i="19"/>
  <c r="J62" i="19"/>
  <c r="I62" i="19"/>
  <c r="F62" i="19"/>
  <c r="E62" i="19"/>
  <c r="D62" i="19"/>
  <c r="N61" i="19"/>
  <c r="M61" i="19"/>
  <c r="J61" i="19"/>
  <c r="I61" i="19"/>
  <c r="F61" i="19"/>
  <c r="E61" i="19"/>
  <c r="D61" i="19"/>
  <c r="N60" i="19"/>
  <c r="M60" i="19"/>
  <c r="J60" i="19"/>
  <c r="I60" i="19"/>
  <c r="F60" i="19"/>
  <c r="E60" i="19"/>
  <c r="D60" i="19"/>
  <c r="N59" i="19"/>
  <c r="M59" i="19"/>
  <c r="J59" i="19"/>
  <c r="I59" i="19"/>
  <c r="F59" i="19"/>
  <c r="E59" i="19"/>
  <c r="D59" i="19"/>
  <c r="N58" i="19"/>
  <c r="M58" i="19"/>
  <c r="J58" i="19"/>
  <c r="I58" i="19"/>
  <c r="F58" i="19"/>
  <c r="E58" i="19"/>
  <c r="D58" i="19"/>
  <c r="N57" i="19"/>
  <c r="M57" i="19"/>
  <c r="L57" i="19"/>
  <c r="K57" i="19"/>
  <c r="J57" i="19"/>
  <c r="I57" i="19"/>
  <c r="F57" i="19"/>
  <c r="E57" i="19"/>
  <c r="D57" i="19"/>
  <c r="N56" i="19"/>
  <c r="M56" i="19"/>
  <c r="L56" i="19"/>
  <c r="K56" i="19"/>
  <c r="J56" i="19"/>
  <c r="I56" i="19"/>
  <c r="F56" i="19"/>
  <c r="E56" i="19"/>
  <c r="D56" i="19"/>
  <c r="N55" i="19"/>
  <c r="M55" i="19"/>
  <c r="L55" i="19"/>
  <c r="K55" i="19"/>
  <c r="J55" i="19"/>
  <c r="I55" i="19"/>
  <c r="F55" i="19"/>
  <c r="E55" i="19"/>
  <c r="D55" i="19"/>
  <c r="N54" i="19"/>
  <c r="M54" i="19"/>
  <c r="L54" i="19"/>
  <c r="K54" i="19"/>
  <c r="J54" i="19"/>
  <c r="I54" i="19"/>
  <c r="F54" i="19"/>
  <c r="E54" i="19"/>
  <c r="D54" i="19"/>
  <c r="N53" i="19"/>
  <c r="M53" i="19"/>
  <c r="L53" i="19"/>
  <c r="K53" i="19"/>
  <c r="J53" i="19"/>
  <c r="I53" i="19"/>
  <c r="F53" i="19"/>
  <c r="E53" i="19"/>
  <c r="D53" i="19"/>
  <c r="N52" i="19"/>
  <c r="M52" i="19"/>
  <c r="L52" i="19"/>
  <c r="L67" i="19" s="1"/>
  <c r="K52" i="19"/>
  <c r="K67" i="19" s="1"/>
  <c r="J52" i="19"/>
  <c r="I52" i="19"/>
  <c r="F52" i="19"/>
  <c r="E52" i="19"/>
  <c r="D52" i="19"/>
  <c r="N51" i="19"/>
  <c r="M51" i="19"/>
  <c r="L51" i="19"/>
  <c r="L65" i="19" s="1"/>
  <c r="K51" i="19"/>
  <c r="K65" i="19" s="1"/>
  <c r="J51" i="19"/>
  <c r="I51" i="19"/>
  <c r="F51" i="19"/>
  <c r="E51" i="19"/>
  <c r="D51" i="19"/>
  <c r="N50" i="19"/>
  <c r="M50" i="19"/>
  <c r="L50" i="19"/>
  <c r="L63" i="19" s="1"/>
  <c r="K50" i="19"/>
  <c r="K62" i="19" s="1"/>
  <c r="J50" i="19"/>
  <c r="I50" i="19"/>
  <c r="F50" i="19"/>
  <c r="E50" i="19"/>
  <c r="D50" i="19"/>
  <c r="N49" i="19"/>
  <c r="M49" i="19"/>
  <c r="L49" i="19"/>
  <c r="L60" i="19" s="1"/>
  <c r="K49" i="19"/>
  <c r="K61" i="19" s="1"/>
  <c r="J49" i="19"/>
  <c r="I49" i="19"/>
  <c r="F49" i="19"/>
  <c r="E49" i="19"/>
  <c r="D49" i="19"/>
  <c r="N48" i="19"/>
  <c r="M48" i="19"/>
  <c r="L48" i="19"/>
  <c r="L59" i="19" s="1"/>
  <c r="K48" i="19"/>
  <c r="K59" i="19" s="1"/>
  <c r="J48" i="19"/>
  <c r="I48" i="19"/>
  <c r="F48" i="19"/>
  <c r="E48" i="19"/>
  <c r="D48" i="19"/>
  <c r="N39" i="19"/>
  <c r="M39" i="19"/>
  <c r="J39" i="19"/>
  <c r="I39" i="19"/>
  <c r="F39" i="19"/>
  <c r="E39" i="19"/>
  <c r="D39" i="19"/>
  <c r="N35" i="19"/>
  <c r="M35" i="19"/>
  <c r="L35" i="19"/>
  <c r="K35" i="19"/>
  <c r="J35" i="19"/>
  <c r="I35" i="19"/>
  <c r="F35" i="19"/>
  <c r="E35" i="19"/>
  <c r="D35" i="19"/>
  <c r="N34" i="19"/>
  <c r="M34" i="19"/>
  <c r="L34" i="19"/>
  <c r="K34" i="19"/>
  <c r="J34" i="19"/>
  <c r="I34" i="19"/>
  <c r="F34" i="19"/>
  <c r="E34" i="19"/>
  <c r="D34" i="19"/>
  <c r="N33" i="19"/>
  <c r="M33" i="19"/>
  <c r="L33" i="19"/>
  <c r="K33" i="19"/>
  <c r="J33" i="19"/>
  <c r="I33" i="19"/>
  <c r="F33" i="19"/>
  <c r="E33" i="19"/>
  <c r="D33" i="19"/>
  <c r="N31" i="19"/>
  <c r="M31" i="19"/>
  <c r="J31" i="19"/>
  <c r="I31" i="19"/>
  <c r="F31" i="19"/>
  <c r="E31" i="19"/>
  <c r="D31" i="19"/>
  <c r="N30" i="19"/>
  <c r="M30" i="19"/>
  <c r="J30" i="19"/>
  <c r="I30" i="19"/>
  <c r="F30" i="19"/>
  <c r="E30" i="19"/>
  <c r="D30" i="19"/>
  <c r="N29" i="19"/>
  <c r="M29" i="19"/>
  <c r="J29" i="19"/>
  <c r="I29" i="19"/>
  <c r="F29" i="19"/>
  <c r="E29" i="19"/>
  <c r="D29" i="19"/>
  <c r="N28" i="19"/>
  <c r="M28" i="19"/>
  <c r="J28" i="19"/>
  <c r="I28" i="19"/>
  <c r="F28" i="19"/>
  <c r="E28" i="19"/>
  <c r="D28" i="19"/>
  <c r="N26" i="19"/>
  <c r="M26" i="19"/>
  <c r="J26" i="19"/>
  <c r="I26" i="19"/>
  <c r="F26" i="19"/>
  <c r="E26" i="19"/>
  <c r="D26" i="19"/>
  <c r="N25" i="19"/>
  <c r="M25" i="19"/>
  <c r="J25" i="19"/>
  <c r="I25" i="19"/>
  <c r="F25" i="19"/>
  <c r="E25" i="19"/>
  <c r="D25" i="19"/>
  <c r="N22" i="19"/>
  <c r="M22" i="19"/>
  <c r="L22" i="19"/>
  <c r="L44" i="19" s="1"/>
  <c r="K22" i="19"/>
  <c r="K45" i="19" s="1"/>
  <c r="J22" i="19"/>
  <c r="I22" i="19"/>
  <c r="F22" i="19"/>
  <c r="E22" i="19"/>
  <c r="D22" i="19"/>
  <c r="N21" i="19"/>
  <c r="M21" i="19"/>
  <c r="L21" i="19"/>
  <c r="L42" i="19" s="1"/>
  <c r="K21" i="19"/>
  <c r="K43" i="19" s="1"/>
  <c r="J21" i="19"/>
  <c r="I21" i="19"/>
  <c r="F21" i="19"/>
  <c r="E21" i="19"/>
  <c r="D21" i="19"/>
  <c r="N20" i="19"/>
  <c r="M20" i="19"/>
  <c r="L20" i="19"/>
  <c r="L40" i="19" s="1"/>
  <c r="K20" i="19"/>
  <c r="K41" i="19" s="1"/>
  <c r="J20" i="19"/>
  <c r="I20" i="19"/>
  <c r="F20" i="19"/>
  <c r="E20" i="19"/>
  <c r="D20" i="19"/>
  <c r="N19" i="19"/>
  <c r="M19" i="19"/>
  <c r="L19" i="19"/>
  <c r="L38" i="19" s="1"/>
  <c r="K19" i="19"/>
  <c r="K39" i="19" s="1"/>
  <c r="J19" i="19"/>
  <c r="I19" i="19"/>
  <c r="F19" i="19"/>
  <c r="E19" i="19"/>
  <c r="D19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3" i="19"/>
  <c r="L72" i="19"/>
  <c r="L71" i="19"/>
  <c r="L70" i="19"/>
  <c r="L31" i="19"/>
  <c r="L30" i="19"/>
  <c r="L29" i="19"/>
  <c r="L28" i="19"/>
  <c r="L26" i="19"/>
  <c r="L25" i="19"/>
  <c r="F15" i="19"/>
  <c r="E15" i="19"/>
  <c r="F14" i="19"/>
  <c r="E14" i="19"/>
  <c r="F13" i="19"/>
  <c r="E13" i="19"/>
  <c r="E9" i="19"/>
  <c r="E8" i="19"/>
  <c r="E6" i="19"/>
  <c r="E5" i="19"/>
  <c r="E4" i="19"/>
  <c r="N5" i="7"/>
  <c r="K46" i="19" l="1"/>
  <c r="L45" i="19"/>
  <c r="L47" i="19"/>
  <c r="G46" i="19"/>
  <c r="G44" i="19"/>
  <c r="K38" i="19"/>
  <c r="K42" i="19"/>
  <c r="L41" i="19"/>
  <c r="G43" i="19"/>
  <c r="G45" i="19"/>
  <c r="G40" i="19"/>
  <c r="K40" i="19"/>
  <c r="K44" i="19"/>
  <c r="L43" i="19"/>
  <c r="L39" i="19"/>
  <c r="G41" i="19"/>
  <c r="G42" i="19"/>
  <c r="G36" i="19"/>
  <c r="G32" i="19"/>
  <c r="G38" i="19"/>
  <c r="H77" i="19"/>
  <c r="H85" i="19"/>
  <c r="G37" i="19"/>
  <c r="K60" i="19"/>
  <c r="G64" i="19"/>
  <c r="G68" i="19"/>
  <c r="H94" i="19"/>
  <c r="G22" i="19"/>
  <c r="H78" i="19"/>
  <c r="H82" i="19"/>
  <c r="H86" i="19"/>
  <c r="H90" i="19"/>
  <c r="H98" i="19"/>
  <c r="H93" i="19"/>
  <c r="H101" i="19"/>
  <c r="G27" i="19"/>
  <c r="G19" i="19"/>
  <c r="G49" i="19"/>
  <c r="G59" i="19"/>
  <c r="G63" i="19"/>
  <c r="G28" i="19"/>
  <c r="G52" i="19"/>
  <c r="G60" i="19"/>
  <c r="G67" i="19"/>
  <c r="G69" i="19"/>
  <c r="G56" i="19"/>
  <c r="G48" i="19"/>
  <c r="G24" i="19"/>
  <c r="G31" i="19"/>
  <c r="G33" i="19"/>
  <c r="G53" i="19"/>
  <c r="G57" i="19"/>
  <c r="H81" i="19"/>
  <c r="H89" i="19"/>
  <c r="H97" i="19"/>
  <c r="G23" i="19"/>
  <c r="L64" i="19"/>
  <c r="G25" i="19"/>
  <c r="G29" i="19"/>
  <c r="G35" i="19"/>
  <c r="G51" i="19"/>
  <c r="G55" i="19"/>
  <c r="G61" i="19"/>
  <c r="G65" i="19"/>
  <c r="H83" i="19"/>
  <c r="H87" i="19"/>
  <c r="H91" i="19"/>
  <c r="H95" i="19"/>
  <c r="H99" i="19"/>
  <c r="G20" i="19"/>
  <c r="G21" i="19"/>
  <c r="G34" i="19"/>
  <c r="G39" i="19"/>
  <c r="G50" i="19"/>
  <c r="H76" i="19"/>
  <c r="H84" i="19"/>
  <c r="H88" i="19"/>
  <c r="H96" i="19"/>
  <c r="L61" i="19"/>
  <c r="G26" i="19"/>
  <c r="G30" i="19"/>
  <c r="G54" i="19"/>
  <c r="G58" i="19"/>
  <c r="G62" i="19"/>
  <c r="H80" i="19"/>
  <c r="H92" i="19"/>
  <c r="G66" i="19"/>
  <c r="H79" i="19"/>
  <c r="H100" i="19"/>
  <c r="K64" i="19"/>
  <c r="L58" i="19"/>
  <c r="L62" i="19"/>
  <c r="L66" i="19"/>
  <c r="K58" i="19"/>
  <c r="K66" i="19"/>
  <c r="K63" i="19"/>
  <c r="R7" i="7"/>
  <c r="K30" i="19" l="1"/>
  <c r="K32" i="19"/>
  <c r="K25" i="19"/>
  <c r="K28" i="19"/>
  <c r="K24" i="19"/>
  <c r="K29" i="19"/>
  <c r="K31" i="19"/>
  <c r="K26" i="19"/>
  <c r="K27" i="19"/>
</calcChain>
</file>

<file path=xl/sharedStrings.xml><?xml version="1.0" encoding="utf-8"?>
<sst xmlns="http://schemas.openxmlformats.org/spreadsheetml/2006/main" count="1135" uniqueCount="679">
  <si>
    <t>YEAR</t>
  </si>
  <si>
    <t>COUNTRY</t>
  </si>
  <si>
    <t>(Select country from dropdown)</t>
  </si>
  <si>
    <t>CITY</t>
  </si>
  <si>
    <t>Enter city</t>
  </si>
  <si>
    <t>SERVICE MEASURE</t>
  </si>
  <si>
    <t>VALUE</t>
  </si>
  <si>
    <t>NUMBER OF PEOPLE SERVED</t>
  </si>
  <si>
    <t>NUMBER OF HOUSEHOLDS SERVED</t>
  </si>
  <si>
    <t>NUMBER OF PEOPLE PER HOUSEHOLD</t>
  </si>
  <si>
    <t>1. PHYSICAL ASSETS</t>
  </si>
  <si>
    <t>Item</t>
  </si>
  <si>
    <t>Cost per unit</t>
  </si>
  <si>
    <t>Currency</t>
  </si>
  <si>
    <t>Confidence in cost estimate</t>
  </si>
  <si>
    <t>Year purchased</t>
  </si>
  <si>
    <t>Notes</t>
  </si>
  <si>
    <t>Superstructure</t>
  </si>
  <si>
    <t>User interface</t>
  </si>
  <si>
    <t>Sealed tank</t>
  </si>
  <si>
    <t>Infiltration structure</t>
  </si>
  <si>
    <t>2. MAJOR AND EXTRAORDINARY REPAIRS</t>
  </si>
  <si>
    <t>Number of units required</t>
  </si>
  <si>
    <t>Indicate if cost is incurred but not reported</t>
  </si>
  <si>
    <t>Major and extraordinary repairs for superstructure</t>
  </si>
  <si>
    <t>Major and extraordinary repairs for user interface</t>
  </si>
  <si>
    <t>Major and extraordinary repairs for Infiltration structure</t>
  </si>
  <si>
    <t>3. TAXES AND FINANCING FOR PHYSICAL ASSETS</t>
  </si>
  <si>
    <t>Financing costs for superstructure</t>
  </si>
  <si>
    <t>Taxes for superstructure</t>
  </si>
  <si>
    <t>User Interface</t>
  </si>
  <si>
    <t>Financing costs for user interface</t>
  </si>
  <si>
    <t>Taxes for user interface</t>
  </si>
  <si>
    <t>Sealed Tank</t>
  </si>
  <si>
    <t>Financing costs for sealed tank</t>
  </si>
  <si>
    <t>Taxes for sealed tank</t>
  </si>
  <si>
    <t>Financing costs not included above</t>
  </si>
  <si>
    <t>Taxes not included above</t>
  </si>
  <si>
    <t>Annual cost</t>
  </si>
  <si>
    <t>Professional development and trainings</t>
  </si>
  <si>
    <t xml:space="preserve">                                                               Indirect CAPEX: One-time costs or costs occurring at a frequency of less than once per year that indirectly support provision of waste containment</t>
  </si>
  <si>
    <t>Cost</t>
  </si>
  <si>
    <t>Fraction applied to shared costs</t>
  </si>
  <si>
    <t>Lifetime (years)</t>
  </si>
  <si>
    <t>Land for office (if purchased or long-term upfront lease)</t>
  </si>
  <si>
    <t>Office equipment (including furniture, computers, etc.)</t>
  </si>
  <si>
    <t>Vehicles</t>
  </si>
  <si>
    <t>Major and extraordinary repairs for office building</t>
  </si>
  <si>
    <t>Major and extraordinary repairs for office equipment</t>
  </si>
  <si>
    <t>Major and extraordinary repairs for vehicles</t>
  </si>
  <si>
    <t>Land</t>
  </si>
  <si>
    <t>Financing costs for land</t>
  </si>
  <si>
    <t>Taxes for land</t>
  </si>
  <si>
    <t>Office building</t>
  </si>
  <si>
    <t>Financing costs for office building</t>
  </si>
  <si>
    <t>Taxes for office building</t>
  </si>
  <si>
    <t>Office equipment</t>
  </si>
  <si>
    <t>Financing costs for office equipment</t>
  </si>
  <si>
    <t>Taxes for office equipment</t>
  </si>
  <si>
    <t>Financing costs for vehicles</t>
  </si>
  <si>
    <t>Taxes for vehicles</t>
  </si>
  <si>
    <t>Financing costs for other physical assets</t>
  </si>
  <si>
    <t>Taxes for other physical assets</t>
  </si>
  <si>
    <t>Other indirect CAPEX expenses</t>
  </si>
  <si>
    <t>1. MAINTENANCE</t>
  </si>
  <si>
    <t>Superstructure maintenance</t>
  </si>
  <si>
    <t>Sealed tank maintenance</t>
  </si>
  <si>
    <t>User interface maintenance</t>
  </si>
  <si>
    <t>Infiltration structure maintenance</t>
  </si>
  <si>
    <t>2. CONSUMABLES FOR OPERATING TOILETS</t>
  </si>
  <si>
    <t>Indirect OPEX: All operational costs that indirectly support provision of waste containment</t>
  </si>
  <si>
    <t>Sales and marketing staff</t>
  </si>
  <si>
    <t>Personal protective equipment (PPE)</t>
  </si>
  <si>
    <t>Office supplies (paper, printer ink, pens, markers)</t>
  </si>
  <si>
    <t>Insurance (not including staff insurance)</t>
  </si>
  <si>
    <t>Legal</t>
  </si>
  <si>
    <t>Financial</t>
  </si>
  <si>
    <t>Consulting or advisory</t>
  </si>
  <si>
    <t>Year</t>
  </si>
  <si>
    <t>CAPEX</t>
  </si>
  <si>
    <t>Staffing</t>
  </si>
  <si>
    <t>Direct- fix</t>
  </si>
  <si>
    <t>Infrastructure and Buildings</t>
  </si>
  <si>
    <t xml:space="preserve">System </t>
  </si>
  <si>
    <t>FSM</t>
  </si>
  <si>
    <t>Financing</t>
  </si>
  <si>
    <t>Element</t>
  </si>
  <si>
    <t>Containment</t>
  </si>
  <si>
    <t>Component</t>
  </si>
  <si>
    <t>Major and Extraordinary Repairs</t>
  </si>
  <si>
    <t>OPEX</t>
  </si>
  <si>
    <t>Consumables</t>
  </si>
  <si>
    <t>Services</t>
  </si>
  <si>
    <t>Regular Maintenance</t>
  </si>
  <si>
    <t>COUNTRIES</t>
  </si>
  <si>
    <t>CONFIDENCE</t>
  </si>
  <si>
    <t xml:space="preserve">CHECK MARKS </t>
  </si>
  <si>
    <t>UNITS FOR OPEX</t>
  </si>
  <si>
    <t>TIME PERIOD FOR OPEX</t>
  </si>
  <si>
    <t>Cistern or Pour Flush?</t>
  </si>
  <si>
    <t>Does system use flush water?</t>
  </si>
  <si>
    <t>SYSTEM</t>
  </si>
  <si>
    <t>ELEMENT</t>
  </si>
  <si>
    <t>COMPONENT</t>
  </si>
  <si>
    <t>SOURCE</t>
  </si>
  <si>
    <t>STAFFING</t>
  </si>
  <si>
    <t>LAND, INFRA &amp; BUILDINGS</t>
  </si>
  <si>
    <t>EQUIPMENT</t>
  </si>
  <si>
    <t>COST TYPE 1</t>
  </si>
  <si>
    <t>COST TYPE 2</t>
  </si>
  <si>
    <t>CATEGORY 1</t>
  </si>
  <si>
    <t>CATEGORY 2</t>
  </si>
  <si>
    <t>CATEGORY 3</t>
  </si>
  <si>
    <t>Cadence for work</t>
  </si>
  <si>
    <t>Applies only to Consumables from Cat 1</t>
  </si>
  <si>
    <t>Applies only to Services from Category 2</t>
  </si>
  <si>
    <t>X</t>
  </si>
  <si>
    <t>per L</t>
  </si>
  <si>
    <t>per day</t>
  </si>
  <si>
    <t>Cistern</t>
  </si>
  <si>
    <t>Yes</t>
  </si>
  <si>
    <t>Wastewater</t>
  </si>
  <si>
    <t>Sealed tank (with outlet)</t>
  </si>
  <si>
    <t>(Select data source)</t>
  </si>
  <si>
    <t>days per week</t>
  </si>
  <si>
    <t>Unit of Measure</t>
  </si>
  <si>
    <t>Utilities</t>
  </si>
  <si>
    <t>Consulting/Advisory</t>
  </si>
  <si>
    <t>Afghanistan</t>
  </si>
  <si>
    <t>per gallon</t>
  </si>
  <si>
    <t>per week</t>
  </si>
  <si>
    <t>Pour Flush</t>
  </si>
  <si>
    <t>No</t>
  </si>
  <si>
    <t>Fecal Sludge Management</t>
  </si>
  <si>
    <t>Emptying</t>
  </si>
  <si>
    <t>Infiltrating pit</t>
  </si>
  <si>
    <t>Data</t>
  </si>
  <si>
    <t>Direct- variable</t>
  </si>
  <si>
    <t>Fuel</t>
  </si>
  <si>
    <t>Albania</t>
  </si>
  <si>
    <r>
      <rPr>
        <sz val="9"/>
        <color theme="1"/>
        <rFont val="Arial"/>
        <family val="2"/>
      </rPr>
      <t>per m</t>
    </r>
    <r>
      <rPr>
        <vertAlign val="superscript"/>
        <sz val="9"/>
        <color theme="1"/>
        <rFont val="Arial"/>
        <family val="2"/>
      </rPr>
      <t>3</t>
    </r>
  </si>
  <si>
    <t>per month</t>
  </si>
  <si>
    <t>Emptying and Transport</t>
  </si>
  <si>
    <t>Container</t>
  </si>
  <si>
    <t>Assumption</t>
  </si>
  <si>
    <t>Cost per sq. meter</t>
  </si>
  <si>
    <t>Cost per piece of eqpt</t>
  </si>
  <si>
    <t>Indirect- fix</t>
  </si>
  <si>
    <t>Equipment</t>
  </si>
  <si>
    <t>Chemicals</t>
  </si>
  <si>
    <t>Insurance</t>
  </si>
  <si>
    <t>Algeria</t>
  </si>
  <si>
    <t>per item</t>
  </si>
  <si>
    <t>per quarter</t>
  </si>
  <si>
    <t>Transport</t>
  </si>
  <si>
    <t>Manual (no specialised equipment)</t>
  </si>
  <si>
    <t>Calculation</t>
  </si>
  <si>
    <t>Indirect- variable</t>
  </si>
  <si>
    <t>Andorra</t>
  </si>
  <si>
    <t>per 6 months</t>
  </si>
  <si>
    <t>Treatment</t>
  </si>
  <si>
    <t>Human-powered with specialised equipment</t>
  </si>
  <si>
    <t>per year</t>
  </si>
  <si>
    <t>Time Period</t>
  </si>
  <si>
    <t>Staff Development</t>
  </si>
  <si>
    <t>Other Consumables</t>
  </si>
  <si>
    <t>Other Services</t>
  </si>
  <si>
    <t>Angola</t>
  </si>
  <si>
    <t>Other CAPEX</t>
  </si>
  <si>
    <t>Antigua and Barbuda</t>
  </si>
  <si>
    <t>per 2 years</t>
  </si>
  <si>
    <t>Wheels - machine-powered</t>
  </si>
  <si>
    <t>Argentina</t>
  </si>
  <si>
    <t>per 3 years</t>
  </si>
  <si>
    <t>Wheels - human-powered</t>
  </si>
  <si>
    <t>UM for HC</t>
  </si>
  <si>
    <t>Armenia</t>
  </si>
  <si>
    <t>per 4 years</t>
  </si>
  <si>
    <t>People</t>
  </si>
  <si>
    <t>Other OPEX</t>
  </si>
  <si>
    <t>Australia</t>
  </si>
  <si>
    <t>per 5 years</t>
  </si>
  <si>
    <t>Wheels - human- and/or machine-powered with transfer station</t>
  </si>
  <si>
    <t>People per truck</t>
  </si>
  <si>
    <t>Administrative Charges</t>
  </si>
  <si>
    <t>Austria</t>
  </si>
  <si>
    <t>per 7 years</t>
  </si>
  <si>
    <t>Wheels - machine-powered (transport only)</t>
  </si>
  <si>
    <t>Azerbaijan</t>
  </si>
  <si>
    <t>per 10 years</t>
  </si>
  <si>
    <t>Wheels - human- and/or machine-powered with transfer station (transport only)</t>
  </si>
  <si>
    <t>Unit of measure</t>
  </si>
  <si>
    <t>Taxes</t>
  </si>
  <si>
    <t>The Bahamas</t>
  </si>
  <si>
    <t>Aerobic FSM</t>
  </si>
  <si>
    <t>Bahrain</t>
  </si>
  <si>
    <t>Passive aerobic waste water</t>
  </si>
  <si>
    <t>Cost per person</t>
  </si>
  <si>
    <t>Bangladesh</t>
  </si>
  <si>
    <t>Anaerobic FSM</t>
  </si>
  <si>
    <t>Barbados</t>
  </si>
  <si>
    <t>Direct</t>
  </si>
  <si>
    <t>Belarus</t>
  </si>
  <si>
    <t>Pipes - conventional, separate, with pumping</t>
  </si>
  <si>
    <t>Belgium</t>
  </si>
  <si>
    <t>Pipes - conventional, separate, no pumping</t>
  </si>
  <si>
    <t>Belize</t>
  </si>
  <si>
    <t>Pipes - conventional, combined, with pumping</t>
  </si>
  <si>
    <t>Benin</t>
  </si>
  <si>
    <t>Pipes - conventional, combined, no pumping</t>
  </si>
  <si>
    <t>Bhutan</t>
  </si>
  <si>
    <t>Pipes - simplified, separate, with pumping</t>
  </si>
  <si>
    <t>Bolivia</t>
  </si>
  <si>
    <t>Pipes - simplified, separate, no pumping</t>
  </si>
  <si>
    <t>Bosnia and Herzegovina</t>
  </si>
  <si>
    <t>Pipes - simplified, combined, with pumping</t>
  </si>
  <si>
    <t>Botswana</t>
  </si>
  <si>
    <t>Pipes - simplified, combined, no pumping</t>
  </si>
  <si>
    <t>Brazil</t>
  </si>
  <si>
    <t>Brunei</t>
  </si>
  <si>
    <t>Machine powered</t>
  </si>
  <si>
    <t>Bulgaria</t>
  </si>
  <si>
    <t>Machine-powered aerobic waste water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</si>
  <si>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</si>
  <si>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</si>
  <si>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</si>
  <si>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</si>
  <si>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</si>
  <si>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</si>
  <si>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</si>
  <si>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</si>
  <si>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</si>
  <si>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</si>
  <si>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</si>
  <si>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</si>
  <si>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</si>
  <si>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</si>
  <si>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</si>
  <si>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</si>
  <si>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</si>
  <si>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</si>
  <si>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</si>
  <si>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</si>
  <si>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</si>
  <si>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</si>
  <si>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</si>
  <si>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</si>
  <si>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</si>
  <si>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</si>
  <si>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</si>
  <si>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</si>
  <si>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</si>
  <si>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</si>
  <si>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</si>
  <si>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</si>
  <si>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</si>
  <si>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</si>
  <si>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</si>
  <si>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</si>
  <si>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</si>
  <si>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</si>
  <si>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</si>
  <si>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</si>
  <si>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</si>
  <si>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</si>
  <si>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</si>
  <si>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</si>
  <si>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</si>
  <si>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</si>
  <si>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</si>
  <si>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</si>
  <si>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</si>
  <si>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</si>
  <si>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</si>
  <si>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</si>
  <si>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</si>
  <si>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</si>
  <si>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</si>
  <si>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</si>
  <si>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</si>
  <si>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</si>
  <si>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</si>
  <si>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</si>
  <si>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</si>
  <si>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</si>
  <si>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</si>
  <si>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</si>
  <si>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</si>
  <si>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</si>
  <si>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</si>
  <si>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</si>
  <si>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</si>
  <si>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</si>
  <si>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</si>
  <si>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</si>
  <si>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</si>
  <si>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</si>
  <si>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</si>
  <si>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</si>
  <si>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</si>
  <si>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</si>
  <si>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</si>
  <si>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</si>
  <si>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</si>
  <si>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</si>
  <si>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</si>
  <si>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</si>
  <si>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</si>
  <si>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</si>
  <si>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</si>
  <si>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</si>
  <si>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</si>
  <si>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</si>
  <si>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</si>
  <si>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</si>
  <si>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</si>
  <si>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</si>
  <si>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</si>
  <si>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</si>
  <si>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</si>
  <si>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</si>
  <si>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</si>
  <si>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</si>
  <si>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</si>
  <si>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</si>
  <si>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</si>
  <si>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</si>
  <si>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</si>
  <si>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</si>
  <si>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</si>
  <si>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</si>
  <si>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</si>
  <si>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</si>
  <si>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</si>
  <si>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</si>
  <si>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</si>
  <si>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</si>
  <si>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</si>
  <si>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</si>
  <si>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</si>
  <si>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</si>
  <si>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</si>
  <si>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</si>
  <si>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</si>
  <si>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</si>
  <si>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</si>
  <si>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</si>
  <si>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</si>
  <si>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</si>
  <si>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</si>
  <si>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</si>
  <si>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</si>
  <si>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</si>
  <si>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</si>
  <si>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</si>
  <si>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</si>
  <si>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</si>
  <si>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</si>
  <si>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</si>
  <si>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</si>
  <si>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</si>
  <si>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</si>
  <si>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</si>
  <si>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</si>
  <si>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</si>
  <si>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</si>
  <si>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</si>
  <si>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</si>
  <si>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</si>
  <si>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</si>
  <si>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</si>
  <si>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</si>
  <si>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</si>
  <si>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</si>
  <si>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</si>
  <si>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</si>
  <si>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</si>
  <si>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</si>
  <si>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</si>
  <si>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</si>
  <si>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</si>
  <si>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</si>
  <si>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</si>
  <si>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</si>
  <si>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</si>
  <si>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</si>
  <si>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</si>
  <si>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</si>
  <si>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</si>
  <si>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</si>
  <si>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</si>
  <si>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</si>
  <si>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</si>
  <si>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Maintenance</t>
  </si>
  <si>
    <t>Direct OPEX: All operational costs that directly contribute to waste containment</t>
  </si>
  <si>
    <t>GENERAL INFORMATION</t>
  </si>
  <si>
    <t>NAME OF ORGANIZATION / BUSINESS / UTILITY / OPERATION</t>
  </si>
  <si>
    <t>If applicable, enter the name of the operation for which you are entering data</t>
  </si>
  <si>
    <t>DESCRIPTION OF ORGANIZATION / BUSINESS / UTILITY / OPERATION</t>
  </si>
  <si>
    <t>Provide a brief description of your operation</t>
  </si>
  <si>
    <t>Provide a brief description of this specific component</t>
  </si>
  <si>
    <t>Enter the year corresponding to the reported operating costs</t>
  </si>
  <si>
    <t xml:space="preserve"> SERVICE INFORMATION</t>
  </si>
  <si>
    <t>HOW WAS VALUE DETERMINED</t>
  </si>
  <si>
    <t>Other or combined physical assets</t>
  </si>
  <si>
    <t>2. DAILY OR CASUAL LABOUR</t>
  </si>
  <si>
    <t>3. SALARIED PRODUCTION OR INSTALLATION STAFF</t>
  </si>
  <si>
    <t>Salaries</t>
  </si>
  <si>
    <t>Number of units produced in one year</t>
  </si>
  <si>
    <t>Production or manufacturing staff</t>
  </si>
  <si>
    <t>Installation staff</t>
  </si>
  <si>
    <t>Other expenses for salaried staff (leave blank if only casual labour is used)</t>
  </si>
  <si>
    <t>Insurance (combined health, disability, workers' compensation, etc.)</t>
  </si>
  <si>
    <t>Vaccinations</t>
  </si>
  <si>
    <t>4. MAJOR AND EXTRAORDINARY REPAIRS</t>
  </si>
  <si>
    <t>5. TAXES AND FINANCING FOR PHYSICAL ASSETS</t>
  </si>
  <si>
    <t>Purchase, construction or long-term lease of an office building</t>
  </si>
  <si>
    <t>Major and extraordinary repairs for land for office</t>
  </si>
  <si>
    <t>Fuel for general use vehicles</t>
  </si>
  <si>
    <t>DESCRIPTION OF SEALED TANK WITH INFILTRATION COMPONENT</t>
  </si>
  <si>
    <t>Annual taxes</t>
  </si>
  <si>
    <t>SEALED TANK WITH INFILTRATION STRUCTURE</t>
  </si>
  <si>
    <t>Context: Contextual information about your specific component</t>
  </si>
  <si>
    <t>Major and extraordinary repairs for sealed tank</t>
  </si>
  <si>
    <t>Total costs (including wages, travel or meal allowances, vaccinations, short term insurance etc. if applicable) associated with daily or casual labourers directly responsible for producing or installing toilets and containments</t>
  </si>
  <si>
    <t>Direct CAPEX: One-time costs required to purchase, build and/or install the user interface (toilet or squat plate), superstructure housing the toilet and the containment tank</t>
  </si>
  <si>
    <t>Customer support and call centre staff</t>
  </si>
  <si>
    <t>CURRENCY</t>
  </si>
  <si>
    <t>Afghanistan Afghani (AFN)</t>
  </si>
  <si>
    <t>Albania Lek(e) (ALL)</t>
  </si>
  <si>
    <t>Algerian Dinar (DZD)</t>
  </si>
  <si>
    <t>Angolan Kwanza (AOA)</t>
  </si>
  <si>
    <t>Argentine Peso (ARS)</t>
  </si>
  <si>
    <t>Armenian Dram (AMD)</t>
  </si>
  <si>
    <t>Aruban Guilder (AWG)</t>
  </si>
  <si>
    <t>Australian Dollar (AUD)</t>
  </si>
  <si>
    <t>Azerbaijan Manat (AZN)</t>
  </si>
  <si>
    <t>Bahamian Dollar (BSD)</t>
  </si>
  <si>
    <t>Bahraini Dinar (BHD)</t>
  </si>
  <si>
    <t>Bangladesh Taka (BDT)</t>
  </si>
  <si>
    <t>Barbados Dollar (BBD)</t>
  </si>
  <si>
    <t>Belarusian Ruble (BYN)</t>
  </si>
  <si>
    <t>Belize Dollar (BZD)</t>
  </si>
  <si>
    <t>Bermuda Dollar (BMD)</t>
  </si>
  <si>
    <t>Bhutan Ngultrum (BTN)</t>
  </si>
  <si>
    <t>Bolivia Boliviano (BOB)</t>
  </si>
  <si>
    <t>Bosnia and Herzegovina Convertible Mark (BAM)</t>
  </si>
  <si>
    <t>Botswana Pula (BWP)</t>
  </si>
  <si>
    <t>Brazilian Real (BRL)</t>
  </si>
  <si>
    <t>Brunei Dollar (BND)</t>
  </si>
  <si>
    <t>Bulgarian Lev (BGN)</t>
  </si>
  <si>
    <t>Burundi Franc (BIF)</t>
  </si>
  <si>
    <t>Cambodian Riel (KHR)</t>
  </si>
  <si>
    <t>Canadian Dollar (CAD)</t>
  </si>
  <si>
    <t>Cape Verde Escudo (CVE)</t>
  </si>
  <si>
    <t>Cayman Is. Dollar (KYD)</t>
  </si>
  <si>
    <t>Central African CFA Franc (XAF)</t>
  </si>
  <si>
    <t>CFP Franc (XPF)</t>
  </si>
  <si>
    <t>Chilean Peso (CLP)</t>
  </si>
  <si>
    <t>Chinese Renminbi (CNY)</t>
  </si>
  <si>
    <t>Colombian Peso (COP)</t>
  </si>
  <si>
    <t>Comoros Franc (KMF)</t>
  </si>
  <si>
    <t>Congo Franc, Dem. Rep.of (CDF)</t>
  </si>
  <si>
    <t>Costa Rica Colon (CRC)</t>
  </si>
  <si>
    <t>Croatia Kuna (HRK)</t>
  </si>
  <si>
    <t>Cuban Convertible Peso (CUC)</t>
  </si>
  <si>
    <t>Cuban Peso (CUP)</t>
  </si>
  <si>
    <t>Czech Koruna (CZK)</t>
  </si>
  <si>
    <t>Danish Krone (DKK)</t>
  </si>
  <si>
    <t>Djibouti Francs (DJF)</t>
  </si>
  <si>
    <t>Dominican Peso (DOP)</t>
  </si>
  <si>
    <t>Eastern Caribbean Dollar (XCD)</t>
  </si>
  <si>
    <t>Egyptian Pound (EGP)</t>
  </si>
  <si>
    <t>Eritrea Nakfa (ERN)</t>
  </si>
  <si>
    <t>Ethiopian Birr (ETB)</t>
  </si>
  <si>
    <t>Euro (EUR)</t>
  </si>
  <si>
    <t>Falkland Islands Pound (FKP)</t>
  </si>
  <si>
    <t>Fiji Dollar (FJD)</t>
  </si>
  <si>
    <t>Gambian Dalasi (GMD)</t>
  </si>
  <si>
    <t>Georgian Lari (GEL)</t>
  </si>
  <si>
    <t>Ghana Cedi (GHS)</t>
  </si>
  <si>
    <t>Gibraltar Pound (GIP)</t>
  </si>
  <si>
    <t>Guatemala Quetzal(es) (GTQ)</t>
  </si>
  <si>
    <t>Guinean Franc (GNF)</t>
  </si>
  <si>
    <t>Guyana Dollar (GYD)</t>
  </si>
  <si>
    <t>Haiti Gourde (HTG)</t>
  </si>
  <si>
    <t>Honduras Lempira (HNL)</t>
  </si>
  <si>
    <t>HongKong Dollar (HKD)</t>
  </si>
  <si>
    <t>Hungary Forint (HUF)</t>
  </si>
  <si>
    <t>Iceland Krona (ISK)</t>
  </si>
  <si>
    <t>Indian Rupee (INR)</t>
  </si>
  <si>
    <t>Indonesia Rupiah (IDR)</t>
  </si>
  <si>
    <t>Iranian Rial (IRR)</t>
  </si>
  <si>
    <t>Iraqi Dinar (IQD)</t>
  </si>
  <si>
    <t>Israel Shekel (ILS)</t>
  </si>
  <si>
    <t>Jamaican Dollar (JMD)</t>
  </si>
  <si>
    <t>Japanese Yen (JPY)</t>
  </si>
  <si>
    <t>Jordanian Dinar (JOD)</t>
  </si>
  <si>
    <t>Kazakhstan Tenge (KZT)</t>
  </si>
  <si>
    <t>Kenyan Shilling (KES)</t>
  </si>
  <si>
    <t>Korean Won, North Korea (KPW)</t>
  </si>
  <si>
    <t>Korean Won, South Korea (KRW)</t>
  </si>
  <si>
    <t>Kuwaiti Dinar (KWD)</t>
  </si>
  <si>
    <t>Kyrgyzstan Som (KGS)</t>
  </si>
  <si>
    <t>Laos Kip (LAK)</t>
  </si>
  <si>
    <t>Lebanese Pound (LBP)</t>
  </si>
  <si>
    <t>Lesotho Loti (LSL)</t>
  </si>
  <si>
    <t>Liberian Dollar (LRD)</t>
  </si>
  <si>
    <t>Libyan Dinar (LYD)</t>
  </si>
  <si>
    <t>Lilangeni, Kingdom of Eswatini (SZL)</t>
  </si>
  <si>
    <t>Macao Pataca (MOP)</t>
  </si>
  <si>
    <t>Macedonian Denar (MKD)</t>
  </si>
  <si>
    <t>Malagasy Ariary, Madagascar (MGA)</t>
  </si>
  <si>
    <t>Malawi Kwacha (MWK)</t>
  </si>
  <si>
    <t>Malaysia Ringgit (MYR)</t>
  </si>
  <si>
    <t>Maldives Rufiyaa (MVR)</t>
  </si>
  <si>
    <t>Mauritania Ouguiya (MRU)</t>
  </si>
  <si>
    <t>Mauritius Rupee (MUR)</t>
  </si>
  <si>
    <t>Mexican Peso (MXN)</t>
  </si>
  <si>
    <t>Moldovan Leu (MDL)</t>
  </si>
  <si>
    <t>Mongolia Tugrik (MNT)</t>
  </si>
  <si>
    <t>Morocco Dirham (MAD)</t>
  </si>
  <si>
    <t>Mozambique Metical (MZN)</t>
  </si>
  <si>
    <t>Myanmar Kyat (MMK)</t>
  </si>
  <si>
    <t>Namibia Dollar (NAD)</t>
  </si>
  <si>
    <t>Nepalese Rupee (NPR)</t>
  </si>
  <si>
    <t>Netherlands Antilles Guilder (ANG)</t>
  </si>
  <si>
    <t>New Zealand Dollar (NZD)</t>
  </si>
  <si>
    <t>Nicaragua Cordoba Oro (NIO)</t>
  </si>
  <si>
    <t>Nigeria Naira (NGN)</t>
  </si>
  <si>
    <t>Norwegian Krone (NOK)</t>
  </si>
  <si>
    <t>Oman Rial (OMR)</t>
  </si>
  <si>
    <t>Pakistani Rupee (PKR)</t>
  </si>
  <si>
    <t>Panama Balboa (PAB)</t>
  </si>
  <si>
    <t>Papua New Guinean Kina (PGK)</t>
  </si>
  <si>
    <t>Paraguay Guarani (PYG)</t>
  </si>
  <si>
    <t>Peruvian Sol (PEN)</t>
  </si>
  <si>
    <t>Philippine Peso (PHP)</t>
  </si>
  <si>
    <t>Poland Zloty (PLN)</t>
  </si>
  <si>
    <t>Qatari Rial (QAR)</t>
  </si>
  <si>
    <t>Romanian Leu (RON)</t>
  </si>
  <si>
    <t>Russian Rouble (RUB)</t>
  </si>
  <si>
    <t>Rwanda Franc (RWF)</t>
  </si>
  <si>
    <t>Samoa Tala (WST)</t>
  </si>
  <si>
    <t>Sao Tome Principe Dobra (STN)</t>
  </si>
  <si>
    <t>Saudi Riyal (SAR)</t>
  </si>
  <si>
    <t>Serbian Dinar (RSD)</t>
  </si>
  <si>
    <t>Seychelles Rupee (SCR)</t>
  </si>
  <si>
    <t>Sierra Leone Leone (SLL)</t>
  </si>
  <si>
    <t>Singapore Dollar (SGD)</t>
  </si>
  <si>
    <t>Solomon Is. Dollar (SBD)</t>
  </si>
  <si>
    <t>Somali Shilling (SOS)</t>
  </si>
  <si>
    <t>South Africa Rand (ZAR)</t>
  </si>
  <si>
    <t>South Sudanese Pound (SSP)</t>
  </si>
  <si>
    <t>Sri Lanka Rupee (LKR)</t>
  </si>
  <si>
    <t>St.Helena Pound (SHP)</t>
  </si>
  <si>
    <t>Sudanese Pound (SDG)</t>
  </si>
  <si>
    <t>Surinamese Dollar (SRD)</t>
  </si>
  <si>
    <t>Swedish Krona (SEK)</t>
  </si>
  <si>
    <t>Swiss Franc (CHF)</t>
  </si>
  <si>
    <t>Syrian Pound (SYP)</t>
  </si>
  <si>
    <t>Tajikistan Somoni (TJS)</t>
  </si>
  <si>
    <t>Tanzania Shilling (TZS)</t>
  </si>
  <si>
    <t>Thai Baht (THB)</t>
  </si>
  <si>
    <t>Tonga Pa'anga (TOP)</t>
  </si>
  <si>
    <t>Trinidad and Tobago Dollar (TTD)</t>
  </si>
  <si>
    <t>Tunisian Dinar (TND)</t>
  </si>
  <si>
    <t>Turkish Lira (TRY)</t>
  </si>
  <si>
    <t>Turkmenistan Manat (TMT)</t>
  </si>
  <si>
    <t>U.K. Pound (GBP)</t>
  </si>
  <si>
    <t>Uganda Shilling (UGX)</t>
  </si>
  <si>
    <t>Ukraine Hryvnia (UAH)</t>
  </si>
  <si>
    <t>United Arab Emirates Dirham (AED)</t>
  </si>
  <si>
    <t>Uruguay Peso (UYU)</t>
  </si>
  <si>
    <t>US Dollar (USD)</t>
  </si>
  <si>
    <t>Uzbekistan Sum (UZS)</t>
  </si>
  <si>
    <t>Vanuatu Vatu (VUV)</t>
  </si>
  <si>
    <t>Venezuelan Bolivar Digital (VES)</t>
  </si>
  <si>
    <t>Vietnamese Dong (VND)</t>
  </si>
  <si>
    <t>West African CFA Franc (XOF)</t>
  </si>
  <si>
    <t>Yemeni Rial (YER)</t>
  </si>
  <si>
    <t>Zambia Kwacha (ZMW)</t>
  </si>
  <si>
    <t>Zimbabwe Dollar (ZWL)</t>
  </si>
  <si>
    <t>How confident are you about the reported cost?</t>
  </si>
  <si>
    <t>High (+/- 5%)</t>
  </si>
  <si>
    <t>Fair (+/-15%)</t>
  </si>
  <si>
    <t>Low (+/-50% or more)</t>
  </si>
  <si>
    <t>3. PROFESSIONAL DEVELOPMENT AND TRAINING</t>
  </si>
  <si>
    <t>5.  OTHER INDIRECT CAPEX</t>
  </si>
  <si>
    <t>4. PROFESSIONAL DEVELOPMENT AND TRAINING</t>
  </si>
  <si>
    <t>Other or combined salaried staff responsible for producing and installing toilets and containers</t>
  </si>
  <si>
    <t>Other or combined expenses</t>
  </si>
  <si>
    <t>Major and extraordinary repairs for other or combined physical assets</t>
  </si>
  <si>
    <t>Other or combined major and extraordinary repairs</t>
  </si>
  <si>
    <t>All other or combined indirect staff</t>
  </si>
  <si>
    <t>Other or combined services</t>
  </si>
  <si>
    <t>Other or combined maintenance</t>
  </si>
  <si>
    <t>1. SALARIES</t>
  </si>
  <si>
    <t>2. OTHER EXPENSES FOR INDIRECT STAFF</t>
  </si>
  <si>
    <t>Insurance for indirect staff (combined health, disability, workers' compensation, etc.)</t>
  </si>
  <si>
    <t>Annual vaccinations for indirect staff</t>
  </si>
  <si>
    <t>Other or combined staff expenses</t>
  </si>
  <si>
    <t>All annual professional development and staff training</t>
  </si>
  <si>
    <t>4. EQUIPMENT, LAND AND BUILDINGS</t>
  </si>
  <si>
    <t>Includes rent, routine replacement, routine maintenance or other annual operational costs for the equipment, land and buildings listed below</t>
  </si>
  <si>
    <t>Other operational costs for buildings</t>
  </si>
  <si>
    <t>Other or combined operational costs for equipment</t>
  </si>
  <si>
    <t>5. CONSUMABLES</t>
  </si>
  <si>
    <t>Utility expenses (water, electricity, internet, etc. combined)</t>
  </si>
  <si>
    <t>Other or combined consumable expenses</t>
  </si>
  <si>
    <t>6. SERVICES</t>
  </si>
  <si>
    <t>Includes professional services provided by third parties</t>
  </si>
  <si>
    <t>Marketing</t>
  </si>
  <si>
    <t>7. ADMINISTRATIVE FEES, TAXES AND FINANCING</t>
  </si>
  <si>
    <t>All administrative charges and permits considered indirect operating expenses</t>
  </si>
  <si>
    <t>Annual financing charges</t>
  </si>
  <si>
    <t>Year cost was incurred</t>
  </si>
  <si>
    <t>One-time or infrequent staff training costs</t>
  </si>
  <si>
    <t>All consumables</t>
  </si>
  <si>
    <t>Primary service parameters</t>
  </si>
  <si>
    <t>HOW MANY TOTAL  CONTAINMENT UNITS ARE ACCOUNTED FOR IN THE REPORTED COSTS?</t>
  </si>
  <si>
    <t>Additional information broken down by toilet type</t>
  </si>
  <si>
    <t>Private residential toilets</t>
  </si>
  <si>
    <t>How many private residential toilets are accounted for in the reported costs?</t>
  </si>
  <si>
    <t>How many households typically share one residential toilet?</t>
  </si>
  <si>
    <t>What is the average household size that you serve?</t>
  </si>
  <si>
    <t>Community residential toilets</t>
  </si>
  <si>
    <t>How many community residential toilets are accounted for in the reported costs?</t>
  </si>
  <si>
    <t>How many households typically share each community residential toilet?</t>
  </si>
  <si>
    <t>Public, commercial and institutional toilets</t>
  </si>
  <si>
    <t>How many public, commercial or institutional toilets are included in the reported costs?</t>
  </si>
  <si>
    <t>Describe the public toilets that you typically service, including location or type of instiution where they are located and approximate number of people who use them.</t>
  </si>
  <si>
    <t>General Information</t>
  </si>
  <si>
    <t>Name of organization/business/utility/operation</t>
  </si>
  <si>
    <t>Description of organization/business/utility/operation</t>
  </si>
  <si>
    <t>Description of specific component</t>
  </si>
  <si>
    <t>Country</t>
  </si>
  <si>
    <t>City</t>
  </si>
  <si>
    <t>Service information</t>
  </si>
  <si>
    <t>Service measure</t>
  </si>
  <si>
    <t>Value</t>
  </si>
  <si>
    <t>Number of people served</t>
  </si>
  <si>
    <t>Number of households served</t>
  </si>
  <si>
    <t>Number of people per household</t>
  </si>
  <si>
    <t>*Context tab also asks for the number of containment units serviced, but only the three basic service parameters are included for consistency with other components</t>
  </si>
  <si>
    <t>Applies only if Category 1 is Consumables</t>
  </si>
  <si>
    <t>Applies only if Category 2 is Services</t>
  </si>
  <si>
    <t>TAB</t>
  </si>
  <si>
    <t>HEADING</t>
  </si>
  <si>
    <t>Item Name</t>
  </si>
  <si>
    <t>Reported cost</t>
  </si>
  <si>
    <t>Number of Units/ Fraction applied to this component</t>
  </si>
  <si>
    <t>CAPEX cost</t>
  </si>
  <si>
    <t>OPEX cost</t>
  </si>
  <si>
    <t>Confidence</t>
  </si>
  <si>
    <t>Cost incurred but not reported</t>
  </si>
  <si>
    <t>Cost Type 1</t>
  </si>
  <si>
    <t>Cost Type 2</t>
  </si>
  <si>
    <t>Category 1</t>
  </si>
  <si>
    <t>Category 2</t>
  </si>
  <si>
    <t>Category 3</t>
  </si>
  <si>
    <t>Direct CAPEX</t>
  </si>
  <si>
    <t>Physical Assets</t>
  </si>
  <si>
    <t>Daily or Casual Labour</t>
  </si>
  <si>
    <t>Salaried Production or Installation Staff</t>
  </si>
  <si>
    <t>Maojr and Extraordinary Repairs</t>
  </si>
  <si>
    <t>Taxes and Financing for Physical Assets</t>
  </si>
  <si>
    <t>Indirect CAPEX</t>
  </si>
  <si>
    <t>Professional Development and Training</t>
  </si>
  <si>
    <t>Other</t>
  </si>
  <si>
    <t>Direct OPEX</t>
  </si>
  <si>
    <t>Indirect OPEX</t>
  </si>
  <si>
    <t>Other Expenses for Indirect Staff</t>
  </si>
  <si>
    <t>Equipment, Land and Buildings</t>
  </si>
  <si>
    <t>Administrative Fees, Taxes and Financing</t>
  </si>
  <si>
    <t>Sealed Tank With Infiltration Structure</t>
  </si>
  <si>
    <t>Financing costs for infiltration structure</t>
  </si>
  <si>
    <t>Taxes for infiltration structure</t>
  </si>
  <si>
    <t>Summary 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</si>
</sst>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* #,##0.0_);_(* \(#,##0.0\);_(* &quot;-&quot;?_);_(@_)"/>
  </numFmts>
  <fonts count="50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color rgb="FFFF0000"/>
      <name val="Arial"/>
      <family val="2"/>
    </font>
    <font>
      <sz val="16"/>
      <color theme="0"/>
      <name val="Arial"/>
      <family val="2"/>
    </font>
    <font>
      <sz val="16"/>
      <color theme="1"/>
      <name val="Arial"/>
      <family val="2"/>
    </font>
    <font>
      <sz val="11"/>
      <name val="Arial"/>
      <family val="2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b/>
      <sz val="13"/>
      <color theme="0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FF0000"/>
      <name val="Arial"/>
      <family val="2"/>
    </font>
    <font>
      <i/>
      <sz val="11"/>
      <color rgb="FFFF0000"/>
      <name val="Calibri"/>
      <family val="2"/>
    </font>
    <font>
      <b/>
      <sz val="18"/>
      <color rgb="FFFF000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2"/>
      <color rgb="FFFF0000"/>
      <name val="Arial"/>
      <family val="2"/>
    </font>
    <font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Arial"/>
      <family val="2"/>
    </font>
    <font>
      <b/>
      <sz val="13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3"/>
      <color theme="1"/>
      <name val="Calibri (Body)"/>
    </font>
    <font>
      <b/>
      <u/>
      <sz val="14"/>
      <color theme="1"/>
      <name val="Arial"/>
      <family val="2"/>
    </font>
    <font>
      <sz val="14"/>
      <color theme="1"/>
      <name val="Arial"/>
      <family val="2"/>
    </font>
    <font>
      <i/>
      <u/>
      <sz val="12"/>
      <color theme="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D0CECE"/>
        <bgColor rgb="FFD0CECE"/>
      </patternFill>
    </fill>
    <fill>
      <patternFill patternType="solid">
        <fgColor rgb="FF171616"/>
        <bgColor rgb="FF171616"/>
      </patternFill>
    </fill>
    <fill>
      <patternFill patternType="solid">
        <fgColor rgb="FF000000"/>
        <bgColor rgb="FF000000"/>
      </patternFill>
    </fill>
    <fill>
      <patternFill patternType="solid">
        <fgColor rgb="FFF2F2F2"/>
        <bgColor rgb="FFF2F2F2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rgb="FFFFE598"/>
      </patternFill>
    </fill>
    <fill>
      <patternFill patternType="solid">
        <fgColor theme="0"/>
        <bgColor rgb="FFFEF2CB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rgb="FFFFF2CC"/>
      </patternFill>
    </fill>
    <fill>
      <patternFill patternType="solid">
        <fgColor theme="1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D0CECE"/>
        <bgColor indexed="64"/>
      </patternFill>
    </fill>
    <fill>
      <patternFill patternType="solid">
        <fgColor rgb="FFE6E6E6"/>
        <bgColor indexed="64"/>
      </patternFill>
    </fill>
  </fills>
  <borders count="2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AEABAB"/>
      </right>
      <top style="thin">
        <color rgb="FF000000"/>
      </top>
      <bottom style="thin">
        <color rgb="FFAEABAB"/>
      </bottom>
      <diagonal/>
    </border>
    <border>
      <left style="thin">
        <color rgb="FFAEABAB"/>
      </left>
      <right style="thin">
        <color rgb="FFAEABAB"/>
      </right>
      <top style="thin">
        <color rgb="FF000000"/>
      </top>
      <bottom style="thin">
        <color rgb="FFAEABAB"/>
      </bottom>
      <diagonal/>
    </border>
    <border>
      <left style="thin">
        <color rgb="FFAEABAB"/>
      </left>
      <right style="thin">
        <color rgb="FF000000"/>
      </right>
      <top style="thin">
        <color rgb="FF000000"/>
      </top>
      <bottom style="thin">
        <color rgb="FFAEABAB"/>
      </bottom>
      <diagonal/>
    </border>
    <border>
      <left style="thin">
        <color rgb="FF000000"/>
      </left>
      <right style="thin">
        <color rgb="FFAEABAB"/>
      </right>
      <top style="thin">
        <color rgb="FFAEABAB"/>
      </top>
      <bottom style="thin">
        <color rgb="FFAEABAB"/>
      </bottom>
      <diagonal/>
    </border>
    <border>
      <left style="thin">
        <color rgb="FFAEABAB"/>
      </left>
      <right style="thin">
        <color rgb="FFAEABAB"/>
      </right>
      <top style="thin">
        <color rgb="FFAEABAB"/>
      </top>
      <bottom style="thin">
        <color rgb="FFAEABAB"/>
      </bottom>
      <diagonal/>
    </border>
    <border>
      <left style="thin">
        <color rgb="FFAEABAB"/>
      </left>
      <right style="thin">
        <color rgb="FF000000"/>
      </right>
      <top style="thin">
        <color rgb="FFAEABAB"/>
      </top>
      <bottom style="thin">
        <color rgb="FFAEABAB"/>
      </bottom>
      <diagonal/>
    </border>
    <border>
      <left style="thin">
        <color rgb="FF000000"/>
      </left>
      <right style="thin">
        <color rgb="FFAEABAB"/>
      </right>
      <top style="thin">
        <color rgb="FFAEABAB"/>
      </top>
      <bottom style="thin">
        <color rgb="FF000000"/>
      </bottom>
      <diagonal/>
    </border>
    <border>
      <left style="thin">
        <color rgb="FFAEABAB"/>
      </left>
      <right style="thin">
        <color rgb="FFAEABAB"/>
      </right>
      <top style="thin">
        <color rgb="FFAEABAB"/>
      </top>
      <bottom style="thin">
        <color rgb="FF000000"/>
      </bottom>
      <diagonal/>
    </border>
    <border>
      <left style="thin">
        <color rgb="FFAEABAB"/>
      </left>
      <right style="thin">
        <color rgb="FF000000"/>
      </right>
      <top style="thin">
        <color rgb="FFAEABAB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AEABAB"/>
      </right>
      <top/>
      <bottom style="thin">
        <color rgb="FFAEABAB"/>
      </bottom>
      <diagonal/>
    </border>
    <border>
      <left style="thin">
        <color rgb="FFAEABAB"/>
      </left>
      <right style="thin">
        <color rgb="FFAEABAB"/>
      </right>
      <top/>
      <bottom style="thin">
        <color rgb="FFAEABAB"/>
      </bottom>
      <diagonal/>
    </border>
    <border>
      <left style="thin">
        <color rgb="FFAEABAB"/>
      </left>
      <right/>
      <top/>
      <bottom style="thin">
        <color rgb="FFAEABAB"/>
      </bottom>
      <diagonal/>
    </border>
    <border>
      <left style="thin">
        <color rgb="FFAEABAB"/>
      </left>
      <right/>
      <top style="thin">
        <color rgb="FF000000"/>
      </top>
      <bottom style="thin">
        <color rgb="FFAEABAB"/>
      </bottom>
      <diagonal/>
    </border>
    <border>
      <left style="thin">
        <color rgb="FFAEABAB"/>
      </left>
      <right/>
      <top style="thin">
        <color rgb="FF000000"/>
      </top>
      <bottom style="thin">
        <color rgb="FFAEABAB"/>
      </bottom>
      <diagonal/>
    </border>
    <border>
      <left/>
      <right style="thin">
        <color rgb="FF000000"/>
      </right>
      <top style="thin">
        <color rgb="FF000000"/>
      </top>
      <bottom style="thin">
        <color rgb="FFAEABAB"/>
      </bottom>
      <diagonal/>
    </border>
    <border>
      <left style="thin">
        <color rgb="FF000000"/>
      </left>
      <right style="thin">
        <color rgb="FFAEABAB"/>
      </right>
      <top style="thin">
        <color rgb="FFAEABAB"/>
      </top>
      <bottom/>
      <diagonal/>
    </border>
    <border>
      <left style="thin">
        <color rgb="FFAEABAB"/>
      </left>
      <right style="thin">
        <color rgb="FFAEABAB"/>
      </right>
      <top style="thin">
        <color rgb="FFAEABAB"/>
      </top>
      <bottom/>
      <diagonal/>
    </border>
    <border>
      <left style="thin">
        <color rgb="FFAEABAB"/>
      </left>
      <right/>
      <top style="thin">
        <color rgb="FFAEABAB"/>
      </top>
      <bottom/>
      <diagonal/>
    </border>
    <border>
      <left style="thin">
        <color rgb="FFAEABAB"/>
      </left>
      <right/>
      <top style="thin">
        <color rgb="FFAEABAB"/>
      </top>
      <bottom style="thin">
        <color rgb="FF000000"/>
      </bottom>
      <diagonal/>
    </border>
    <border>
      <left style="thin">
        <color rgb="FFAEABAB"/>
      </left>
      <right/>
      <top style="thin">
        <color rgb="FFAEABAB"/>
      </top>
      <bottom style="thin">
        <color rgb="FF000000"/>
      </bottom>
      <diagonal/>
    </border>
    <border>
      <left/>
      <right style="thin">
        <color rgb="FF000000"/>
      </right>
      <top style="thin">
        <color rgb="FFAEABAB"/>
      </top>
      <bottom style="thin">
        <color rgb="FF000000"/>
      </bottom>
      <diagonal/>
    </border>
    <border>
      <left style="thin">
        <color rgb="FF000000"/>
      </left>
      <right style="thin">
        <color rgb="FFAEABAB"/>
      </right>
      <top style="thin">
        <color rgb="FF000000"/>
      </top>
      <bottom style="thin">
        <color rgb="FF000000"/>
      </bottom>
      <diagonal/>
    </border>
    <border>
      <left style="thin">
        <color rgb="FFAEABAB"/>
      </left>
      <right style="thin">
        <color rgb="FFAEABAB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AEABAB"/>
      </right>
      <top/>
      <bottom/>
      <diagonal/>
    </border>
    <border>
      <left style="thin">
        <color rgb="FFAEABAB"/>
      </left>
      <right style="thin">
        <color rgb="FFAEABAB"/>
      </right>
      <top/>
      <bottom/>
      <diagonal/>
    </border>
    <border>
      <left/>
      <right/>
      <top style="thin">
        <color rgb="FF000000"/>
      </top>
      <bottom style="thin">
        <color rgb="FFAEABAB"/>
      </bottom>
      <diagonal/>
    </border>
    <border>
      <left/>
      <right/>
      <top style="thin">
        <color rgb="FFAEABAB"/>
      </top>
      <bottom style="thin">
        <color rgb="FF000000"/>
      </bottom>
      <diagonal/>
    </border>
    <border>
      <left style="thin">
        <color rgb="FFAEABAB"/>
      </left>
      <right style="thin">
        <color rgb="FFAEABAB"/>
      </right>
      <top style="thin">
        <color rgb="FF000000"/>
      </top>
      <bottom/>
      <diagonal/>
    </border>
    <border>
      <left/>
      <right style="thin">
        <color rgb="FFAEABAB"/>
      </right>
      <top style="thin">
        <color rgb="FFAEABAB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AEABAB"/>
      </right>
      <top style="thin">
        <color theme="1"/>
      </top>
      <bottom style="thin">
        <color theme="1"/>
      </bottom>
      <diagonal/>
    </border>
    <border>
      <left style="thin">
        <color rgb="FFAEABAB"/>
      </left>
      <right style="thin">
        <color rgb="FFAEABAB"/>
      </right>
      <top style="thin">
        <color theme="1"/>
      </top>
      <bottom style="thin">
        <color theme="1"/>
      </bottom>
      <diagonal/>
    </border>
    <border>
      <left style="thin">
        <color rgb="FFAEABAB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AEABAB"/>
      </left>
      <right style="thin">
        <color rgb="FFAEABAB"/>
      </right>
      <top style="thin">
        <color theme="1"/>
      </top>
      <bottom style="thin">
        <color rgb="FFAEABAB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AEABAB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EABAB"/>
      </left>
      <right style="thin">
        <color rgb="FF000000"/>
      </right>
      <top style="thin">
        <color rgb="FFAEABAB"/>
      </top>
      <bottom/>
      <diagonal/>
    </border>
    <border>
      <left style="thin">
        <color rgb="FFAEABAB"/>
      </left>
      <right style="thin">
        <color rgb="FFAEABAB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theme="2" tint="-0.34998626667073579"/>
      </right>
      <top style="thin">
        <color rgb="FF000000"/>
      </top>
      <bottom style="thin">
        <color theme="2" tint="-0.34998626667073579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rgb="FF000000"/>
      </top>
      <bottom style="thin">
        <color theme="2" tint="-0.34998626667073579"/>
      </bottom>
      <diagonal/>
    </border>
    <border>
      <left style="thin">
        <color rgb="FF000000"/>
      </left>
      <right style="thin">
        <color theme="2" tint="-0.34998626667073579"/>
      </right>
      <top style="thin">
        <color theme="2" tint="-0.34998626667073579"/>
      </top>
      <bottom style="thin">
        <color rgb="FF000000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theme="2" tint="-0.34998626667073579"/>
      </top>
      <bottom style="thin">
        <color rgb="FF000000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/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theme="2" tint="-0.2499465926084170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/>
      <diagonal/>
    </border>
    <border>
      <left style="thin">
        <color auto="1"/>
      </left>
      <right style="thin">
        <color theme="2" tint="-0.24994659260841701"/>
      </right>
      <top/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1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 style="thin">
        <color rgb="FFAEABAB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 style="thin">
        <color rgb="FFAEABAB"/>
      </left>
      <right/>
      <top style="thin">
        <color rgb="FFAEABAB"/>
      </top>
      <bottom style="thin">
        <color indexed="64"/>
      </bottom>
      <diagonal/>
    </border>
    <border>
      <left/>
      <right/>
      <top style="thin">
        <color rgb="FFAEABAB"/>
      </top>
      <bottom style="thin">
        <color indexed="64"/>
      </bottom>
      <diagonal/>
    </border>
    <border>
      <left/>
      <right style="thin">
        <color rgb="FF000000"/>
      </right>
      <top style="thin">
        <color rgb="FFAEABAB"/>
      </top>
      <bottom style="thin">
        <color indexed="64"/>
      </bottom>
      <diagonal/>
    </border>
    <border>
      <left style="thin">
        <color rgb="FFAEABAB"/>
      </left>
      <right style="thin">
        <color rgb="FFAEABAB"/>
      </right>
      <top style="thin">
        <color theme="2" tint="-0.34998626667073579"/>
      </top>
      <bottom style="thin">
        <color rgb="FFAEABAB"/>
      </bottom>
      <diagonal/>
    </border>
    <border>
      <left style="thin">
        <color rgb="FFAEABAB"/>
      </left>
      <right style="thin">
        <color rgb="FFAEABAB"/>
      </right>
      <top style="thin">
        <color theme="1"/>
      </top>
      <bottom/>
      <diagonal/>
    </border>
    <border>
      <left/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AEABAB"/>
      </right>
      <top style="thin">
        <color indexed="64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rgb="FFAEAAAA"/>
      </right>
      <top style="thin">
        <color indexed="64"/>
      </top>
      <bottom/>
      <diagonal/>
    </border>
    <border>
      <left/>
      <right style="thin">
        <color rgb="FFAEAAAA"/>
      </right>
      <top style="thin">
        <color indexed="64"/>
      </top>
      <bottom/>
      <diagonal/>
    </border>
    <border>
      <left style="thin">
        <color rgb="FFAEAAAA"/>
      </left>
      <right style="thin">
        <color rgb="FFAEAAAA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/>
      <diagonal/>
    </border>
    <border>
      <left style="thin">
        <color rgb="FFAEAAAA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AEAAAA"/>
      </right>
      <top/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auto="1"/>
      </bottom>
      <diagonal/>
    </border>
    <border>
      <left/>
      <right style="thin">
        <color rgb="FFAEAAAA"/>
      </right>
      <top style="thin">
        <color rgb="FF000000"/>
      </top>
      <bottom style="thin">
        <color auto="1"/>
      </bottom>
      <diagonal/>
    </border>
    <border>
      <left/>
      <right style="thin">
        <color indexed="64"/>
      </right>
      <top style="thin">
        <color theme="2" tint="-0.2499465926084170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34998626667073579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EABAB"/>
      </left>
      <right style="thin">
        <color rgb="FFAEABAB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AEABAB"/>
      </right>
      <top style="thin">
        <color theme="1"/>
      </top>
      <bottom style="thin">
        <color theme="1"/>
      </bottom>
      <diagonal/>
    </border>
    <border>
      <left style="thin">
        <color rgb="FFAEABAB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rgb="FFAEABAB"/>
      </right>
      <top style="thin">
        <color theme="1"/>
      </top>
      <bottom style="thin">
        <color rgb="FFAEABAB"/>
      </bottom>
      <diagonal/>
    </border>
    <border>
      <left style="thin">
        <color rgb="FFAEABAB"/>
      </left>
      <right style="thin">
        <color indexed="64"/>
      </right>
      <top style="thin">
        <color theme="1"/>
      </top>
      <bottom style="thin">
        <color rgb="FFAEABAB"/>
      </bottom>
      <diagonal/>
    </border>
    <border>
      <left style="thin">
        <color indexed="64"/>
      </left>
      <right style="thin">
        <color rgb="FFAEABAB"/>
      </right>
      <top style="thin">
        <color rgb="FFAEABAB"/>
      </top>
      <bottom style="thin">
        <color rgb="FFAEABAB"/>
      </bottom>
      <diagonal/>
    </border>
    <border>
      <left style="thin">
        <color rgb="FFAEABAB"/>
      </left>
      <right style="thin">
        <color indexed="64"/>
      </right>
      <top style="thin">
        <color rgb="FFAEABAB"/>
      </top>
      <bottom style="thin">
        <color rgb="FFAEABAB"/>
      </bottom>
      <diagonal/>
    </border>
    <border>
      <left style="thin">
        <color rgb="FFAEABAB"/>
      </left>
      <right style="thin">
        <color indexed="64"/>
      </right>
      <top style="thin">
        <color rgb="FFAEABAB"/>
      </top>
      <bottom style="thin">
        <color indexed="64"/>
      </bottom>
      <diagonal/>
    </border>
    <border>
      <left style="thin">
        <color indexed="64"/>
      </left>
      <right style="thin">
        <color rgb="FFAEABAB"/>
      </right>
      <top/>
      <bottom style="thin">
        <color rgb="FFAEABAB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theme="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rgb="FFA5A5A5"/>
      </right>
      <top style="thin">
        <color rgb="FFA5A5A5"/>
      </top>
      <bottom style="thin">
        <color indexed="64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2" tint="-0.24994659260841701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2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2" tint="-0.24994659260841701"/>
      </bottom>
      <diagonal/>
    </border>
    <border>
      <left/>
      <right/>
      <top style="thin">
        <color auto="1"/>
      </top>
      <bottom style="thin">
        <color theme="2" tint="-0.24994659260841701"/>
      </bottom>
      <diagonal/>
    </border>
    <border>
      <left/>
      <right style="thin">
        <color indexed="64"/>
      </right>
      <top/>
      <bottom/>
      <diagonal/>
    </border>
    <border>
      <left style="thin">
        <color theme="2" tint="-0.2499465926084170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theme="2" tint="-0.24994659260841701"/>
      </bottom>
      <diagonal/>
    </border>
    <border>
      <left/>
      <right/>
      <top style="thin">
        <color theme="1"/>
      </top>
      <bottom style="thin">
        <color theme="2" tint="-0.24994659260841701"/>
      </bottom>
      <diagonal/>
    </border>
    <border>
      <left/>
      <right style="thin">
        <color theme="1"/>
      </right>
      <top style="thin">
        <color theme="1"/>
      </top>
      <bottom style="thin">
        <color theme="2" tint="-0.24994659260841701"/>
      </bottom>
      <diagonal/>
    </border>
    <border>
      <left/>
      <right style="thin">
        <color theme="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2" tint="-0.34998626667073579"/>
      </left>
      <right/>
      <top style="thin">
        <color theme="2" tint="-0.34998626667073579"/>
      </top>
      <bottom style="thin">
        <color rgb="FF000000"/>
      </bottom>
      <diagonal/>
    </border>
    <border>
      <left/>
      <right/>
      <top style="thin">
        <color theme="2" tint="-0.34998626667073579"/>
      </top>
      <bottom style="thin">
        <color rgb="FF000000"/>
      </bottom>
      <diagonal/>
    </border>
    <border>
      <left/>
      <right style="thin">
        <color rgb="FF000000"/>
      </right>
      <top style="thin">
        <color theme="2" tint="-0.34998626667073579"/>
      </top>
      <bottom style="thin">
        <color rgb="FF000000"/>
      </bottom>
      <diagonal/>
    </border>
    <border>
      <left style="thin">
        <color theme="2" tint="-0.34998626667073579"/>
      </left>
      <right/>
      <top style="thin">
        <color rgb="FF000000"/>
      </top>
      <bottom style="thin">
        <color theme="2" tint="-0.34998626667073579"/>
      </bottom>
      <diagonal/>
    </border>
    <border>
      <left/>
      <right/>
      <top style="thin">
        <color rgb="FF000000"/>
      </top>
      <bottom style="thin">
        <color theme="2" tint="-0.34998626667073579"/>
      </bottom>
      <diagonal/>
    </border>
    <border>
      <left/>
      <right style="thin">
        <color rgb="FF000000"/>
      </right>
      <top style="thin">
        <color rgb="FF000000"/>
      </top>
      <bottom style="thin">
        <color theme="2" tint="-0.34998626667073579"/>
      </bottom>
      <diagonal/>
    </border>
    <border>
      <left/>
      <right/>
      <top style="thin">
        <color theme="1"/>
      </top>
      <bottom style="thin">
        <color rgb="FF000000"/>
      </bottom>
      <diagonal/>
    </border>
    <border>
      <left/>
      <right style="thin">
        <color rgb="FF000000"/>
      </right>
      <top style="thin">
        <color theme="1"/>
      </top>
      <bottom style="thin">
        <color rgb="FF000000"/>
      </bottom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50"/>
    <xf numFmtId="0" fontId="27" fillId="0" borderId="50"/>
    <xf numFmtId="44" fontId="45" fillId="0" borderId="0" applyFont="0" applyFill="0" applyBorder="0" applyAlignment="0" applyProtection="0"/>
  </cellStyleXfs>
  <cellXfs count="591">
    <xf numFmtId="0" fontId="0" fillId="0" borderId="0" xfId="0" applyFont="1" applyAlignment="1"/>
    <xf numFmtId="0" fontId="0" fillId="0" borderId="0" xfId="0" applyFont="1"/>
    <xf numFmtId="0" fontId="4" fillId="0" borderId="0" xfId="0" applyFont="1"/>
    <xf numFmtId="0" fontId="6" fillId="0" borderId="0" xfId="0" applyFont="1"/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5" borderId="11" xfId="0" applyFont="1" applyFill="1" applyBorder="1" applyAlignment="1">
      <alignment wrapText="1"/>
    </xf>
    <xf numFmtId="0" fontId="14" fillId="5" borderId="12" xfId="0" applyFont="1" applyFill="1" applyBorder="1" applyAlignment="1">
      <alignment wrapText="1"/>
    </xf>
    <xf numFmtId="0" fontId="11" fillId="5" borderId="12" xfId="0" applyFont="1" applyFill="1" applyBorder="1" applyAlignment="1">
      <alignment wrapText="1"/>
    </xf>
    <xf numFmtId="0" fontId="14" fillId="0" borderId="0" xfId="0" applyFont="1" applyAlignment="1">
      <alignment horizontal="left" wrapText="1"/>
    </xf>
    <xf numFmtId="0" fontId="11" fillId="3" borderId="3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4" borderId="5" xfId="0" applyFont="1" applyFill="1" applyBorder="1" applyAlignment="1">
      <alignment horizontal="left" wrapText="1"/>
    </xf>
    <xf numFmtId="0" fontId="11" fillId="3" borderId="6" xfId="0" applyFont="1" applyFill="1" applyBorder="1" applyAlignment="1">
      <alignment horizontal="left" wrapText="1"/>
    </xf>
    <xf numFmtId="0" fontId="11" fillId="4" borderId="20" xfId="0" applyFont="1" applyFill="1" applyBorder="1" applyAlignment="1">
      <alignment horizontal="left" wrapText="1"/>
    </xf>
    <xf numFmtId="0" fontId="11" fillId="3" borderId="21" xfId="0" applyFont="1" applyFill="1" applyBorder="1" applyAlignment="1">
      <alignment horizontal="left" wrapText="1"/>
    </xf>
    <xf numFmtId="0" fontId="11" fillId="4" borderId="8" xfId="0" applyFont="1" applyFill="1" applyBorder="1" applyAlignment="1">
      <alignment horizontal="left" wrapText="1"/>
    </xf>
    <xf numFmtId="0" fontId="11" fillId="3" borderId="9" xfId="0" applyFont="1" applyFill="1" applyBorder="1" applyAlignment="1">
      <alignment horizontal="left" wrapText="1"/>
    </xf>
    <xf numFmtId="0" fontId="11" fillId="6" borderId="1" xfId="0" applyFont="1" applyFill="1" applyBorder="1" applyAlignment="1">
      <alignment wrapText="1"/>
    </xf>
    <xf numFmtId="0" fontId="11" fillId="4" borderId="2" xfId="0" applyFont="1" applyFill="1" applyBorder="1" applyAlignment="1">
      <alignment wrapText="1"/>
    </xf>
    <xf numFmtId="0" fontId="11" fillId="3" borderId="15" xfId="0" applyFont="1" applyFill="1" applyBorder="1" applyAlignment="1">
      <alignment wrapText="1"/>
    </xf>
    <xf numFmtId="0" fontId="11" fillId="3" borderId="3" xfId="0" applyFont="1" applyFill="1" applyBorder="1" applyAlignment="1">
      <alignment wrapText="1"/>
    </xf>
    <xf numFmtId="0" fontId="11" fillId="3" borderId="16" xfId="0" applyFont="1" applyFill="1" applyBorder="1" applyAlignment="1">
      <alignment wrapText="1"/>
    </xf>
    <xf numFmtId="0" fontId="11" fillId="4" borderId="20" xfId="0" applyFont="1" applyFill="1" applyBorder="1" applyAlignment="1">
      <alignment wrapText="1"/>
    </xf>
    <xf numFmtId="0" fontId="11" fillId="3" borderId="21" xfId="0" applyFont="1" applyFill="1" applyBorder="1" applyAlignment="1">
      <alignment wrapText="1"/>
    </xf>
    <xf numFmtId="0" fontId="11" fillId="3" borderId="22" xfId="0" applyFont="1" applyFill="1" applyBorder="1" applyAlignment="1">
      <alignment wrapText="1"/>
    </xf>
    <xf numFmtId="0" fontId="11" fillId="4" borderId="14" xfId="0" applyFont="1" applyFill="1" applyBorder="1" applyAlignment="1">
      <alignment wrapText="1"/>
    </xf>
    <xf numFmtId="0" fontId="11" fillId="3" borderId="9" xfId="0" applyFont="1" applyFill="1" applyBorder="1" applyAlignment="1">
      <alignment wrapText="1"/>
    </xf>
    <xf numFmtId="0" fontId="11" fillId="4" borderId="28" xfId="0" applyFont="1" applyFill="1" applyBorder="1" applyAlignment="1">
      <alignment wrapText="1"/>
    </xf>
    <xf numFmtId="0" fontId="11" fillId="3" borderId="29" xfId="0" applyFont="1" applyFill="1" applyBorder="1" applyAlignment="1">
      <alignment wrapText="1"/>
    </xf>
    <xf numFmtId="0" fontId="11" fillId="3" borderId="32" xfId="0" applyFont="1" applyFill="1" applyBorder="1" applyAlignment="1">
      <alignment wrapText="1"/>
    </xf>
    <xf numFmtId="0" fontId="11" fillId="4" borderId="1" xfId="0" applyFont="1" applyFill="1" applyBorder="1" applyAlignment="1">
      <alignment wrapText="1"/>
    </xf>
    <xf numFmtId="0" fontId="11" fillId="3" borderId="17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11" fillId="4" borderId="33" xfId="0" applyFont="1" applyFill="1" applyBorder="1" applyAlignment="1">
      <alignment wrapText="1"/>
    </xf>
    <xf numFmtId="0" fontId="11" fillId="3" borderId="23" xfId="0" applyFont="1" applyFill="1" applyBorder="1" applyAlignment="1">
      <alignment wrapText="1"/>
    </xf>
    <xf numFmtId="0" fontId="11" fillId="0" borderId="0" xfId="0" applyFont="1"/>
    <xf numFmtId="0" fontId="14" fillId="0" borderId="27" xfId="0" applyFont="1" applyBorder="1" applyAlignment="1">
      <alignment wrapText="1"/>
    </xf>
    <xf numFmtId="0" fontId="14" fillId="0" borderId="26" xfId="0" applyFont="1" applyBorder="1" applyAlignment="1">
      <alignment wrapText="1"/>
    </xf>
    <xf numFmtId="0" fontId="11" fillId="3" borderId="6" xfId="0" applyFont="1" applyFill="1" applyBorder="1" applyAlignment="1">
      <alignment wrapText="1"/>
    </xf>
    <xf numFmtId="0" fontId="19" fillId="0" borderId="0" xfId="0" applyFont="1"/>
    <xf numFmtId="0" fontId="14" fillId="0" borderId="36" xfId="0" applyFont="1" applyBorder="1" applyAlignment="1">
      <alignment wrapText="1"/>
    </xf>
    <xf numFmtId="0" fontId="14" fillId="0" borderId="37" xfId="0" applyFont="1" applyBorder="1" applyAlignment="1">
      <alignment wrapText="1"/>
    </xf>
    <xf numFmtId="0" fontId="11" fillId="3" borderId="41" xfId="0" applyFont="1" applyFill="1" applyBorder="1" applyAlignment="1">
      <alignment wrapText="1"/>
    </xf>
    <xf numFmtId="0" fontId="11" fillId="3" borderId="41" xfId="0" applyFont="1" applyFill="1" applyBorder="1" applyAlignment="1">
      <alignment horizontal="left" wrapText="1"/>
    </xf>
    <xf numFmtId="0" fontId="20" fillId="3" borderId="41" xfId="0" applyFont="1" applyFill="1" applyBorder="1" applyAlignment="1">
      <alignment horizontal="center" wrapText="1"/>
    </xf>
    <xf numFmtId="0" fontId="20" fillId="3" borderId="6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/>
    <xf numFmtId="0" fontId="14" fillId="3" borderId="41" xfId="0" applyFont="1" applyFill="1" applyBorder="1" applyAlignment="1">
      <alignment wrapText="1"/>
    </xf>
    <xf numFmtId="0" fontId="14" fillId="3" borderId="6" xfId="0" applyFont="1" applyFill="1" applyBorder="1" applyAlignment="1">
      <alignment wrapText="1"/>
    </xf>
    <xf numFmtId="0" fontId="20" fillId="3" borderId="9" xfId="0" applyFont="1" applyFill="1" applyBorder="1" applyAlignment="1">
      <alignment horizontal="center" wrapText="1"/>
    </xf>
    <xf numFmtId="0" fontId="11" fillId="4" borderId="2" xfId="0" applyFont="1" applyFill="1" applyBorder="1" applyAlignment="1">
      <alignment horizontal="left" wrapText="1"/>
    </xf>
    <xf numFmtId="0" fontId="20" fillId="3" borderId="3" xfId="0" applyFont="1" applyFill="1" applyBorder="1" applyAlignment="1">
      <alignment horizontal="center" wrapText="1"/>
    </xf>
    <xf numFmtId="0" fontId="14" fillId="5" borderId="45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12" fillId="2" borderId="1" xfId="0" applyFont="1" applyFill="1" applyBorder="1"/>
    <xf numFmtId="0" fontId="13" fillId="2" borderId="1" xfId="0" applyFont="1" applyFill="1" applyBorder="1"/>
    <xf numFmtId="0" fontId="16" fillId="0" borderId="27" xfId="0" applyFont="1" applyBorder="1" applyAlignment="1">
      <alignment wrapText="1"/>
    </xf>
    <xf numFmtId="0" fontId="14" fillId="0" borderId="46" xfId="0" applyFont="1" applyBorder="1" applyAlignment="1">
      <alignment wrapText="1"/>
    </xf>
    <xf numFmtId="0" fontId="11" fillId="3" borderId="4" xfId="0" applyFont="1" applyFill="1" applyBorder="1" applyAlignment="1">
      <alignment wrapText="1"/>
    </xf>
    <xf numFmtId="0" fontId="11" fillId="3" borderId="7" xfId="0" applyFont="1" applyFill="1" applyBorder="1" applyAlignment="1">
      <alignment wrapText="1"/>
    </xf>
    <xf numFmtId="0" fontId="20" fillId="3" borderId="21" xfId="0" applyFont="1" applyFill="1" applyBorder="1" applyAlignment="1">
      <alignment horizontal="center" wrapText="1"/>
    </xf>
    <xf numFmtId="0" fontId="11" fillId="3" borderId="47" xfId="0" applyFont="1" applyFill="1" applyBorder="1" applyAlignment="1">
      <alignment wrapText="1"/>
    </xf>
    <xf numFmtId="0" fontId="11" fillId="3" borderId="10" xfId="0" applyFont="1" applyFill="1" applyBorder="1" applyAlignment="1">
      <alignment wrapText="1"/>
    </xf>
    <xf numFmtId="0" fontId="20" fillId="0" borderId="0" xfId="0" applyFont="1" applyAlignment="1">
      <alignment horizontal="center" wrapText="1"/>
    </xf>
    <xf numFmtId="0" fontId="11" fillId="3" borderId="48" xfId="0" applyFont="1" applyFill="1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18" fillId="0" borderId="0" xfId="0" applyFont="1" applyAlignment="1">
      <alignment horizontal="left" vertical="center"/>
    </xf>
    <xf numFmtId="0" fontId="23" fillId="0" borderId="0" xfId="0" applyFont="1"/>
    <xf numFmtId="0" fontId="21" fillId="0" borderId="0" xfId="0" quotePrefix="1" applyFont="1"/>
    <xf numFmtId="0" fontId="24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3" fontId="21" fillId="8" borderId="1" xfId="0" applyNumberFormat="1" applyFont="1" applyFill="1" applyBorder="1"/>
    <xf numFmtId="0" fontId="25" fillId="0" borderId="0" xfId="0" quotePrefix="1" applyFont="1"/>
    <xf numFmtId="0" fontId="25" fillId="0" borderId="0" xfId="0" applyFont="1"/>
    <xf numFmtId="0" fontId="0" fillId="0" borderId="0" xfId="0" applyFont="1" applyFill="1" applyAlignment="1"/>
    <xf numFmtId="0" fontId="11" fillId="0" borderId="0" xfId="0" applyFont="1" applyFill="1" applyAlignment="1">
      <alignment wrapText="1"/>
    </xf>
    <xf numFmtId="0" fontId="11" fillId="0" borderId="35" xfId="0" applyFont="1" applyFill="1" applyBorder="1" applyAlignment="1">
      <alignment horizontal="left" wrapText="1"/>
    </xf>
    <xf numFmtId="0" fontId="14" fillId="0" borderId="50" xfId="0" applyFont="1" applyFill="1" applyBorder="1" applyAlignment="1">
      <alignment wrapText="1"/>
    </xf>
    <xf numFmtId="0" fontId="11" fillId="0" borderId="50" xfId="0" applyFont="1" applyFill="1" applyBorder="1" applyAlignment="1">
      <alignment wrapText="1"/>
    </xf>
    <xf numFmtId="0" fontId="20" fillId="0" borderId="50" xfId="0" applyFont="1" applyFill="1" applyBorder="1" applyAlignment="1">
      <alignment horizontal="center" wrapText="1"/>
    </xf>
    <xf numFmtId="0" fontId="9" fillId="0" borderId="50" xfId="0" applyFont="1" applyFill="1" applyBorder="1"/>
    <xf numFmtId="0" fontId="14" fillId="5" borderId="49" xfId="0" applyFont="1" applyFill="1" applyBorder="1" applyAlignment="1">
      <alignment wrapText="1"/>
    </xf>
    <xf numFmtId="0" fontId="11" fillId="4" borderId="52" xfId="0" applyFont="1" applyFill="1" applyBorder="1" applyAlignment="1">
      <alignment horizontal="left" wrapText="1"/>
    </xf>
    <xf numFmtId="0" fontId="14" fillId="3" borderId="53" xfId="0" applyFont="1" applyFill="1" applyBorder="1" applyAlignment="1">
      <alignment wrapText="1"/>
    </xf>
    <xf numFmtId="0" fontId="20" fillId="3" borderId="53" xfId="0" applyFont="1" applyFill="1" applyBorder="1" applyAlignment="1">
      <alignment horizontal="center" wrapText="1"/>
    </xf>
    <xf numFmtId="0" fontId="11" fillId="4" borderId="54" xfId="0" applyFont="1" applyFill="1" applyBorder="1" applyAlignment="1">
      <alignment horizontal="left" wrapText="1"/>
    </xf>
    <xf numFmtId="0" fontId="11" fillId="3" borderId="55" xfId="0" applyFont="1" applyFill="1" applyBorder="1" applyAlignment="1">
      <alignment wrapText="1"/>
    </xf>
    <xf numFmtId="0" fontId="20" fillId="3" borderId="55" xfId="0" applyFont="1" applyFill="1" applyBorder="1" applyAlignment="1">
      <alignment horizontal="center" wrapText="1"/>
    </xf>
    <xf numFmtId="0" fontId="11" fillId="3" borderId="53" xfId="0" applyFont="1" applyFill="1" applyBorder="1" applyAlignment="1">
      <alignment wrapText="1"/>
    </xf>
    <xf numFmtId="0" fontId="15" fillId="3" borderId="53" xfId="0" applyFont="1" applyFill="1" applyBorder="1" applyAlignment="1">
      <alignment wrapText="1"/>
    </xf>
    <xf numFmtId="0" fontId="14" fillId="3" borderId="55" xfId="0" applyFont="1" applyFill="1" applyBorder="1" applyAlignment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9" borderId="0" xfId="0" applyFont="1" applyFill="1" applyProtection="1"/>
    <xf numFmtId="0" fontId="7" fillId="9" borderId="0" xfId="0" applyFont="1" applyFill="1" applyProtection="1"/>
    <xf numFmtId="0" fontId="27" fillId="0" borderId="0" xfId="0" applyFont="1" applyAlignment="1" applyProtection="1">
      <alignment wrapText="1"/>
    </xf>
    <xf numFmtId="0" fontId="4" fillId="10" borderId="0" xfId="0" applyFont="1" applyFill="1" applyAlignment="1" applyProtection="1">
      <alignment wrapText="1"/>
    </xf>
    <xf numFmtId="0" fontId="4" fillId="0" borderId="0" xfId="0" applyFont="1" applyAlignment="1" applyProtection="1">
      <alignment wrapText="1"/>
    </xf>
    <xf numFmtId="0" fontId="5" fillId="11" borderId="0" xfId="0" applyFont="1" applyFill="1" applyAlignment="1" applyProtection="1">
      <alignment wrapText="1"/>
      <protection locked="0"/>
    </xf>
    <xf numFmtId="0" fontId="8" fillId="0" borderId="0" xfId="0" applyFont="1" applyProtection="1"/>
    <xf numFmtId="0" fontId="4" fillId="10" borderId="56" xfId="0" applyFont="1" applyFill="1" applyBorder="1" applyAlignment="1">
      <alignment wrapText="1"/>
    </xf>
    <xf numFmtId="0" fontId="27" fillId="11" borderId="57" xfId="0" applyFont="1" applyFill="1" applyBorder="1"/>
    <xf numFmtId="0" fontId="4" fillId="10" borderId="59" xfId="0" applyFont="1" applyFill="1" applyBorder="1" applyAlignment="1">
      <alignment wrapText="1"/>
    </xf>
    <xf numFmtId="0" fontId="27" fillId="11" borderId="60" xfId="0" applyFont="1" applyFill="1" applyBorder="1"/>
    <xf numFmtId="0" fontId="4" fillId="10" borderId="62" xfId="0" applyFont="1" applyFill="1" applyBorder="1" applyAlignment="1">
      <alignment wrapText="1"/>
    </xf>
    <xf numFmtId="0" fontId="27" fillId="11" borderId="63" xfId="0" applyFont="1" applyFill="1" applyBorder="1"/>
    <xf numFmtId="0" fontId="0" fillId="0" borderId="0" xfId="0" applyFont="1" applyAlignment="1"/>
    <xf numFmtId="0" fontId="1" fillId="0" borderId="50" xfId="1" applyAlignment="1">
      <alignment wrapText="1"/>
    </xf>
    <xf numFmtId="0" fontId="31" fillId="0" borderId="50" xfId="1" applyFont="1" applyFill="1" applyBorder="1" applyAlignment="1" applyProtection="1">
      <alignment horizontal="center" vertical="center" wrapText="1"/>
    </xf>
    <xf numFmtId="0" fontId="32" fillId="9" borderId="50" xfId="1" applyFont="1" applyFill="1" applyAlignment="1">
      <alignment wrapText="1"/>
    </xf>
    <xf numFmtId="0" fontId="29" fillId="9" borderId="50" xfId="1" applyFont="1" applyFill="1" applyAlignment="1">
      <alignment wrapText="1"/>
    </xf>
    <xf numFmtId="0" fontId="29" fillId="0" borderId="50" xfId="1" applyFont="1" applyFill="1" applyAlignment="1">
      <alignment wrapText="1"/>
    </xf>
    <xf numFmtId="0" fontId="28" fillId="0" borderId="65" xfId="1" applyFont="1" applyBorder="1" applyAlignment="1">
      <alignment wrapText="1"/>
    </xf>
    <xf numFmtId="0" fontId="28" fillId="0" borderId="66" xfId="1" applyFont="1" applyBorder="1" applyAlignment="1">
      <alignment wrapText="1"/>
    </xf>
    <xf numFmtId="0" fontId="33" fillId="0" borderId="50" xfId="1" applyFont="1" applyAlignment="1"/>
    <xf numFmtId="0" fontId="1" fillId="12" borderId="56" xfId="1" applyFont="1" applyFill="1" applyBorder="1" applyAlignment="1">
      <alignment horizontal="left" wrapText="1"/>
    </xf>
    <xf numFmtId="0" fontId="1" fillId="11" borderId="57" xfId="1" applyFont="1" applyFill="1" applyBorder="1" applyAlignment="1">
      <alignment horizontal="left" wrapText="1"/>
    </xf>
    <xf numFmtId="0" fontId="34" fillId="11" borderId="57" xfId="1" applyFont="1" applyFill="1" applyBorder="1" applyAlignment="1">
      <alignment horizontal="center" wrapText="1"/>
    </xf>
    <xf numFmtId="0" fontId="1" fillId="12" borderId="59" xfId="1" applyFont="1" applyFill="1" applyBorder="1" applyAlignment="1">
      <alignment horizontal="left" wrapText="1"/>
    </xf>
    <xf numFmtId="0" fontId="1" fillId="11" borderId="60" xfId="1" applyFont="1" applyFill="1" applyBorder="1" applyAlignment="1">
      <alignment horizontal="left" wrapText="1"/>
    </xf>
    <xf numFmtId="0" fontId="1" fillId="11" borderId="60" xfId="1" applyFill="1" applyBorder="1" applyAlignment="1">
      <alignment horizontal="left" wrapText="1"/>
    </xf>
    <xf numFmtId="0" fontId="34" fillId="11" borderId="60" xfId="1" applyFont="1" applyFill="1" applyBorder="1" applyAlignment="1">
      <alignment horizontal="center" wrapText="1"/>
    </xf>
    <xf numFmtId="0" fontId="33" fillId="0" borderId="50" xfId="1" applyFont="1" applyAlignment="1">
      <alignment horizontal="left"/>
    </xf>
    <xf numFmtId="0" fontId="1" fillId="0" borderId="50" xfId="1" applyAlignment="1">
      <alignment horizontal="left" wrapText="1"/>
    </xf>
    <xf numFmtId="0" fontId="1" fillId="12" borderId="62" xfId="1" applyFont="1" applyFill="1" applyBorder="1" applyAlignment="1">
      <alignment horizontal="left" wrapText="1"/>
    </xf>
    <xf numFmtId="0" fontId="1" fillId="11" borderId="63" xfId="1" applyFont="1" applyFill="1" applyBorder="1" applyAlignment="1">
      <alignment horizontal="left" wrapText="1"/>
    </xf>
    <xf numFmtId="0" fontId="1" fillId="13" borderId="63" xfId="1" applyFont="1" applyFill="1" applyBorder="1" applyAlignment="1">
      <alignment horizontal="left" wrapText="1"/>
    </xf>
    <xf numFmtId="0" fontId="34" fillId="11" borderId="63" xfId="1" applyFont="1" applyFill="1" applyBorder="1" applyAlignment="1">
      <alignment horizontal="center" wrapText="1"/>
    </xf>
    <xf numFmtId="0" fontId="1" fillId="0" borderId="50" xfId="1" applyBorder="1" applyAlignment="1">
      <alignment wrapText="1"/>
    </xf>
    <xf numFmtId="0" fontId="1" fillId="0" borderId="50" xfId="1" applyFill="1" applyBorder="1" applyAlignment="1">
      <alignment wrapText="1"/>
    </xf>
    <xf numFmtId="0" fontId="28" fillId="0" borderId="68" xfId="1" applyFont="1" applyBorder="1" applyAlignment="1">
      <alignment wrapText="1"/>
    </xf>
    <xf numFmtId="0" fontId="28" fillId="0" borderId="69" xfId="1" applyFont="1" applyBorder="1" applyAlignment="1">
      <alignment wrapText="1"/>
    </xf>
    <xf numFmtId="0" fontId="11" fillId="4" borderId="72" xfId="1" applyFont="1" applyFill="1" applyBorder="1" applyAlignment="1">
      <alignment horizontal="left" wrapText="1"/>
    </xf>
    <xf numFmtId="0" fontId="1" fillId="11" borderId="69" xfId="1" applyFont="1" applyFill="1" applyBorder="1" applyAlignment="1">
      <alignment horizontal="left" wrapText="1"/>
    </xf>
    <xf numFmtId="0" fontId="34" fillId="11" borderId="69" xfId="1" applyFont="1" applyFill="1" applyBorder="1" applyAlignment="1">
      <alignment horizontal="center" wrapText="1"/>
    </xf>
    <xf numFmtId="0" fontId="14" fillId="0" borderId="74" xfId="1" applyFont="1" applyBorder="1" applyAlignment="1">
      <alignment wrapText="1"/>
    </xf>
    <xf numFmtId="0" fontId="14" fillId="0" borderId="75" xfId="1" applyFont="1" applyBorder="1" applyAlignment="1">
      <alignment wrapText="1"/>
    </xf>
    <xf numFmtId="0" fontId="11" fillId="4" borderId="56" xfId="1" applyFont="1" applyFill="1" applyBorder="1" applyAlignment="1">
      <alignment horizontal="left" wrapText="1"/>
    </xf>
    <xf numFmtId="0" fontId="11" fillId="3" borderId="57" xfId="1" applyFont="1" applyFill="1" applyBorder="1" applyAlignment="1">
      <alignment horizontal="left" wrapText="1"/>
    </xf>
    <xf numFmtId="0" fontId="11" fillId="4" borderId="74" xfId="1" applyFont="1" applyFill="1" applyBorder="1" applyAlignment="1">
      <alignment horizontal="left" wrapText="1"/>
    </xf>
    <xf numFmtId="0" fontId="11" fillId="3" borderId="75" xfId="1" applyFont="1" applyFill="1" applyBorder="1" applyAlignment="1">
      <alignment horizontal="left" wrapText="1"/>
    </xf>
    <xf numFmtId="0" fontId="1" fillId="11" borderId="75" xfId="1" applyFont="1" applyFill="1" applyBorder="1" applyAlignment="1">
      <alignment horizontal="left" wrapText="1"/>
    </xf>
    <xf numFmtId="0" fontId="34" fillId="11" borderId="75" xfId="1" applyFont="1" applyFill="1" applyBorder="1" applyAlignment="1">
      <alignment horizontal="center" wrapText="1"/>
    </xf>
    <xf numFmtId="0" fontId="11" fillId="4" borderId="62" xfId="1" applyFont="1" applyFill="1" applyBorder="1" applyAlignment="1">
      <alignment horizontal="left" wrapText="1"/>
    </xf>
    <xf numFmtId="0" fontId="11" fillId="3" borderId="63" xfId="1" applyFont="1" applyFill="1" applyBorder="1" applyAlignment="1">
      <alignment horizontal="left" wrapText="1"/>
    </xf>
    <xf numFmtId="0" fontId="11" fillId="15" borderId="50" xfId="1" applyFont="1" applyFill="1" applyBorder="1" applyAlignment="1">
      <alignment horizontal="left" wrapText="1"/>
    </xf>
    <xf numFmtId="0" fontId="11" fillId="16" borderId="50" xfId="1" applyFont="1" applyFill="1" applyBorder="1" applyAlignment="1">
      <alignment horizontal="left" wrapText="1"/>
    </xf>
    <xf numFmtId="0" fontId="20" fillId="16" borderId="50" xfId="1" applyFont="1" applyFill="1" applyBorder="1" applyAlignment="1">
      <alignment horizontal="center" wrapText="1"/>
    </xf>
    <xf numFmtId="0" fontId="1" fillId="17" borderId="50" xfId="1" applyFill="1"/>
    <xf numFmtId="0" fontId="14" fillId="0" borderId="76" xfId="1" applyFont="1" applyBorder="1" applyAlignment="1">
      <alignment wrapText="1"/>
    </xf>
    <xf numFmtId="0" fontId="14" fillId="0" borderId="77" xfId="1" applyFont="1" applyBorder="1" applyAlignment="1">
      <alignment wrapText="1"/>
    </xf>
    <xf numFmtId="0" fontId="11" fillId="4" borderId="78" xfId="1" applyFont="1" applyFill="1" applyBorder="1" applyAlignment="1">
      <alignment horizontal="left" wrapText="1"/>
    </xf>
    <xf numFmtId="0" fontId="11" fillId="3" borderId="79" xfId="1" applyFont="1" applyFill="1" applyBorder="1" applyAlignment="1">
      <alignment horizontal="left" wrapText="1"/>
    </xf>
    <xf numFmtId="0" fontId="1" fillId="11" borderId="79" xfId="1" applyFont="1" applyFill="1" applyBorder="1" applyAlignment="1">
      <alignment horizontal="left" wrapText="1"/>
    </xf>
    <xf numFmtId="0" fontId="34" fillId="11" borderId="79" xfId="1" applyFont="1" applyFill="1" applyBorder="1" applyAlignment="1">
      <alignment horizontal="center" wrapText="1"/>
    </xf>
    <xf numFmtId="0" fontId="11" fillId="4" borderId="80" xfId="1" applyFont="1" applyFill="1" applyBorder="1" applyAlignment="1">
      <alignment horizontal="left" wrapText="1"/>
    </xf>
    <xf numFmtId="0" fontId="11" fillId="3" borderId="81" xfId="1" applyFont="1" applyFill="1" applyBorder="1" applyAlignment="1">
      <alignment horizontal="left" wrapText="1"/>
    </xf>
    <xf numFmtId="0" fontId="1" fillId="11" borderId="81" xfId="1" applyFont="1" applyFill="1" applyBorder="1" applyAlignment="1">
      <alignment horizontal="left" wrapText="1"/>
    </xf>
    <xf numFmtId="0" fontId="34" fillId="11" borderId="81" xfId="1" applyFont="1" applyFill="1" applyBorder="1" applyAlignment="1">
      <alignment horizontal="center" wrapText="1"/>
    </xf>
    <xf numFmtId="0" fontId="11" fillId="4" borderId="59" xfId="1" applyFont="1" applyFill="1" applyBorder="1" applyAlignment="1">
      <alignment horizontal="left" wrapText="1"/>
    </xf>
    <xf numFmtId="0" fontId="11" fillId="3" borderId="60" xfId="1" applyFont="1" applyFill="1" applyBorder="1" applyAlignment="1">
      <alignment horizontal="left" wrapText="1"/>
    </xf>
    <xf numFmtId="0" fontId="11" fillId="2" borderId="50" xfId="1" applyFont="1" applyFill="1" applyAlignment="1">
      <alignment wrapText="1"/>
    </xf>
    <xf numFmtId="0" fontId="1" fillId="0" borderId="50" xfId="1"/>
    <xf numFmtId="0" fontId="14" fillId="0" borderId="82" xfId="1" applyFont="1" applyBorder="1" applyAlignment="1">
      <alignment wrapText="1"/>
    </xf>
    <xf numFmtId="0" fontId="16" fillId="0" borderId="83" xfId="1" applyFont="1" applyBorder="1" applyAlignment="1">
      <alignment wrapText="1"/>
    </xf>
    <xf numFmtId="0" fontId="14" fillId="0" borderId="83" xfId="1" applyFont="1" applyBorder="1" applyAlignment="1">
      <alignment wrapText="1"/>
    </xf>
    <xf numFmtId="0" fontId="28" fillId="0" borderId="83" xfId="1" applyFont="1" applyBorder="1" applyAlignment="1">
      <alignment wrapText="1"/>
    </xf>
    <xf numFmtId="0" fontId="11" fillId="4" borderId="85" xfId="1" applyFont="1" applyFill="1" applyBorder="1" applyAlignment="1">
      <alignment horizontal="left" wrapText="1"/>
    </xf>
    <xf numFmtId="0" fontId="17" fillId="18" borderId="86" xfId="1" applyFont="1" applyFill="1" applyBorder="1" applyAlignment="1">
      <alignment horizontal="left" wrapText="1"/>
    </xf>
    <xf numFmtId="0" fontId="33" fillId="0" borderId="50" xfId="1" applyFont="1"/>
    <xf numFmtId="0" fontId="11" fillId="4" borderId="88" xfId="1" applyFont="1" applyFill="1" applyBorder="1" applyAlignment="1">
      <alignment horizontal="left" wrapText="1"/>
    </xf>
    <xf numFmtId="0" fontId="17" fillId="18" borderId="89" xfId="1" applyFont="1" applyFill="1" applyBorder="1" applyAlignment="1">
      <alignment horizontal="left" wrapText="1"/>
    </xf>
    <xf numFmtId="0" fontId="11" fillId="4" borderId="92" xfId="1" applyFont="1" applyFill="1" applyBorder="1" applyAlignment="1">
      <alignment horizontal="left" wrapText="1"/>
    </xf>
    <xf numFmtId="0" fontId="17" fillId="18" borderId="90" xfId="1" applyFont="1" applyFill="1" applyBorder="1" applyAlignment="1">
      <alignment horizontal="left" wrapText="1"/>
    </xf>
    <xf numFmtId="0" fontId="11" fillId="4" borderId="93" xfId="1" applyFont="1" applyFill="1" applyBorder="1" applyAlignment="1">
      <alignment horizontal="left" wrapText="1"/>
    </xf>
    <xf numFmtId="0" fontId="17" fillId="18" borderId="94" xfId="1" applyFont="1" applyFill="1" applyBorder="1" applyAlignment="1">
      <alignment horizontal="left" wrapText="1"/>
    </xf>
    <xf numFmtId="0" fontId="32" fillId="9" borderId="96" xfId="1" applyFont="1" applyFill="1" applyBorder="1" applyAlignment="1">
      <alignment wrapText="1"/>
    </xf>
    <xf numFmtId="0" fontId="32" fillId="9" borderId="97" xfId="1" applyFont="1" applyFill="1" applyBorder="1" applyAlignment="1">
      <alignment wrapText="1"/>
    </xf>
    <xf numFmtId="0" fontId="29" fillId="9" borderId="98" xfId="1" applyFont="1" applyFill="1" applyBorder="1" applyAlignment="1">
      <alignment wrapText="1"/>
    </xf>
    <xf numFmtId="0" fontId="28" fillId="0" borderId="99" xfId="1" applyFont="1" applyBorder="1" applyAlignment="1">
      <alignment wrapText="1"/>
    </xf>
    <xf numFmtId="0" fontId="28" fillId="0" borderId="100" xfId="1" applyFont="1" applyBorder="1" applyAlignment="1">
      <alignment wrapText="1"/>
    </xf>
    <xf numFmtId="0" fontId="1" fillId="0" borderId="50" xfId="1" applyFill="1"/>
    <xf numFmtId="0" fontId="1" fillId="12" borderId="102" xfId="1" applyFont="1" applyFill="1" applyBorder="1" applyAlignment="1">
      <alignment horizontal="left" wrapText="1"/>
    </xf>
    <xf numFmtId="0" fontId="1" fillId="11" borderId="103" xfId="1" applyFont="1" applyFill="1" applyBorder="1" applyAlignment="1">
      <alignment horizontal="left" wrapText="1"/>
    </xf>
    <xf numFmtId="0" fontId="34" fillId="11" borderId="103" xfId="1" applyFont="1" applyFill="1" applyBorder="1" applyAlignment="1">
      <alignment horizontal="center" wrapText="1"/>
    </xf>
    <xf numFmtId="0" fontId="11" fillId="4" borderId="106" xfId="1" applyFont="1" applyFill="1" applyBorder="1" applyAlignment="1">
      <alignment horizontal="left" wrapText="1"/>
    </xf>
    <xf numFmtId="0" fontId="17" fillId="18" borderId="107" xfId="1" applyFont="1" applyFill="1" applyBorder="1" applyAlignment="1">
      <alignment horizontal="left" wrapText="1"/>
    </xf>
    <xf numFmtId="0" fontId="1" fillId="11" borderId="103" xfId="1" applyFill="1" applyBorder="1" applyAlignment="1">
      <alignment horizontal="left" wrapText="1"/>
    </xf>
    <xf numFmtId="0" fontId="14" fillId="5" borderId="109" xfId="0" applyFont="1" applyFill="1" applyBorder="1" applyAlignment="1">
      <alignment wrapText="1"/>
    </xf>
    <xf numFmtId="0" fontId="11" fillId="4" borderId="110" xfId="0" applyFont="1" applyFill="1" applyBorder="1" applyAlignment="1">
      <alignment wrapText="1"/>
    </xf>
    <xf numFmtId="0" fontId="11" fillId="3" borderId="111" xfId="0" applyFont="1" applyFill="1" applyBorder="1" applyAlignment="1">
      <alignment wrapText="1"/>
    </xf>
    <xf numFmtId="0" fontId="11" fillId="3" borderId="116" xfId="0" applyFont="1" applyFill="1" applyBorder="1" applyAlignment="1">
      <alignment wrapText="1"/>
    </xf>
    <xf numFmtId="0" fontId="11" fillId="3" borderId="115" xfId="0" applyFont="1" applyFill="1" applyBorder="1" applyAlignment="1">
      <alignment wrapText="1"/>
    </xf>
    <xf numFmtId="0" fontId="0" fillId="0" borderId="0" xfId="0" applyFont="1" applyAlignment="1"/>
    <xf numFmtId="0" fontId="0" fillId="0" borderId="0" xfId="0" applyFont="1" applyAlignment="1"/>
    <xf numFmtId="0" fontId="30" fillId="0" borderId="50" xfId="1" applyFont="1" applyAlignment="1">
      <alignment wrapText="1"/>
    </xf>
    <xf numFmtId="0" fontId="3" fillId="0" borderId="0" xfId="0" applyFont="1"/>
    <xf numFmtId="0" fontId="7" fillId="0" borderId="0" xfId="0" applyFont="1"/>
    <xf numFmtId="0" fontId="4" fillId="10" borderId="0" xfId="0" applyFont="1" applyFill="1" applyAlignment="1">
      <alignment wrapText="1"/>
    </xf>
    <xf numFmtId="0" fontId="27" fillId="11" borderId="0" xfId="0" applyFont="1" applyFill="1"/>
    <xf numFmtId="0" fontId="4" fillId="0" borderId="0" xfId="0" applyFont="1" applyAlignment="1">
      <alignment wrapText="1"/>
    </xf>
    <xf numFmtId="0" fontId="27" fillId="0" borderId="0" xfId="0" applyFont="1"/>
    <xf numFmtId="0" fontId="8" fillId="0" borderId="0" xfId="0" applyFont="1"/>
    <xf numFmtId="0" fontId="5" fillId="11" borderId="58" xfId="0" applyFont="1" applyFill="1" applyBorder="1" applyAlignment="1">
      <alignment wrapText="1"/>
    </xf>
    <xf numFmtId="0" fontId="5" fillId="11" borderId="61" xfId="0" applyFont="1" applyFill="1" applyBorder="1" applyAlignment="1">
      <alignment wrapText="1"/>
    </xf>
    <xf numFmtId="0" fontId="5" fillId="11" borderId="64" xfId="0" applyFont="1" applyFill="1" applyBorder="1" applyAlignment="1">
      <alignment wrapText="1"/>
    </xf>
    <xf numFmtId="0" fontId="14" fillId="3" borderId="15" xfId="0" applyFont="1" applyFill="1" applyBorder="1" applyAlignment="1">
      <alignment wrapText="1"/>
    </xf>
    <xf numFmtId="0" fontId="11" fillId="3" borderId="15" xfId="0" applyFont="1" applyFill="1" applyBorder="1" applyAlignment="1">
      <alignment horizontal="left" wrapText="1"/>
    </xf>
    <xf numFmtId="0" fontId="20" fillId="3" borderId="15" xfId="0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6" fillId="0" borderId="84" xfId="1" applyFont="1" applyBorder="1" applyAlignment="1">
      <alignment horizontal="left" wrapText="1"/>
    </xf>
    <xf numFmtId="0" fontId="31" fillId="0" borderId="50" xfId="1" applyFont="1" applyFill="1" applyBorder="1" applyAlignment="1" applyProtection="1">
      <alignment horizontal="center" vertical="center" wrapText="1"/>
    </xf>
    <xf numFmtId="0" fontId="35" fillId="11" borderId="58" xfId="1" applyFont="1" applyFill="1" applyBorder="1" applyAlignment="1">
      <alignment horizontal="left" wrapText="1"/>
    </xf>
    <xf numFmtId="0" fontId="35" fillId="11" borderId="61" xfId="1" applyFont="1" applyFill="1" applyBorder="1" applyAlignment="1">
      <alignment horizontal="left" wrapText="1"/>
    </xf>
    <xf numFmtId="0" fontId="35" fillId="11" borderId="64" xfId="1" applyFont="1" applyFill="1" applyBorder="1" applyAlignment="1">
      <alignment horizontal="left" wrapText="1"/>
    </xf>
    <xf numFmtId="0" fontId="1" fillId="0" borderId="50" xfId="1" applyFill="1" applyBorder="1" applyAlignment="1">
      <alignment wrapText="1"/>
    </xf>
    <xf numFmtId="0" fontId="0" fillId="0" borderId="0" xfId="0" applyFont="1" applyAlignment="1"/>
    <xf numFmtId="0" fontId="32" fillId="9" borderId="0" xfId="0" applyFont="1" applyFill="1"/>
    <xf numFmtId="0" fontId="29" fillId="9" borderId="0" xfId="0" applyFont="1" applyFill="1"/>
    <xf numFmtId="0" fontId="0" fillId="9" borderId="0" xfId="0" applyFill="1" applyAlignment="1">
      <alignment wrapText="1"/>
    </xf>
    <xf numFmtId="0" fontId="28" fillId="0" borderId="68" xfId="0" applyFont="1" applyBorder="1" applyAlignment="1">
      <alignment wrapText="1"/>
    </xf>
    <xf numFmtId="0" fontId="28" fillId="0" borderId="69" xfId="0" applyFont="1" applyBorder="1" applyAlignment="1">
      <alignment wrapText="1"/>
    </xf>
    <xf numFmtId="0" fontId="28" fillId="0" borderId="117" xfId="0" applyFont="1" applyBorder="1" applyAlignment="1">
      <alignment wrapText="1"/>
    </xf>
    <xf numFmtId="0" fontId="28" fillId="0" borderId="71" xfId="0" applyFont="1" applyBorder="1" applyAlignment="1">
      <alignment wrapText="1"/>
    </xf>
    <xf numFmtId="0" fontId="28" fillId="0" borderId="118" xfId="0" applyFont="1" applyBorder="1" applyAlignment="1">
      <alignment wrapText="1"/>
    </xf>
    <xf numFmtId="0" fontId="1" fillId="4" borderId="119" xfId="0" applyFont="1" applyFill="1" applyBorder="1" applyAlignment="1">
      <alignment horizontal="left" wrapText="1"/>
    </xf>
    <xf numFmtId="0" fontId="0" fillId="11" borderId="100" xfId="0" applyFill="1" applyBorder="1" applyAlignment="1">
      <alignment wrapText="1"/>
    </xf>
    <xf numFmtId="0" fontId="35" fillId="11" borderId="101" xfId="0" applyFont="1" applyFill="1" applyBorder="1" applyAlignment="1">
      <alignment wrapText="1"/>
    </xf>
    <xf numFmtId="0" fontId="1" fillId="4" borderId="120" xfId="0" applyFont="1" applyFill="1" applyBorder="1" applyAlignment="1">
      <alignment horizontal="left" wrapText="1"/>
    </xf>
    <xf numFmtId="0" fontId="0" fillId="11" borderId="103" xfId="0" applyFill="1" applyBorder="1" applyAlignment="1">
      <alignment wrapText="1"/>
    </xf>
    <xf numFmtId="0" fontId="0" fillId="11" borderId="121" xfId="0" applyFill="1" applyBorder="1" applyAlignment="1">
      <alignment wrapText="1"/>
    </xf>
    <xf numFmtId="0" fontId="0" fillId="4" borderId="122" xfId="0" applyFill="1" applyBorder="1" applyAlignment="1">
      <alignment horizontal="left" wrapText="1"/>
    </xf>
    <xf numFmtId="0" fontId="0" fillId="11" borderId="63" xfId="0" applyFill="1" applyBorder="1" applyAlignment="1">
      <alignment wrapText="1"/>
    </xf>
    <xf numFmtId="0" fontId="11" fillId="3" borderId="111" xfId="0" applyFont="1" applyFill="1" applyBorder="1" applyAlignment="1">
      <alignment horizontal="left" wrapText="1"/>
    </xf>
    <xf numFmtId="0" fontId="0" fillId="11" borderId="64" xfId="0" applyFill="1" applyBorder="1" applyAlignment="1">
      <alignment wrapText="1"/>
    </xf>
    <xf numFmtId="0" fontId="0" fillId="0" borderId="0" xfId="0"/>
    <xf numFmtId="0" fontId="36" fillId="7" borderId="0" xfId="0" applyFont="1" applyFill="1"/>
    <xf numFmtId="0" fontId="37" fillId="7" borderId="0" xfId="0" applyFont="1" applyFill="1"/>
    <xf numFmtId="0" fontId="38" fillId="19" borderId="0" xfId="0" applyFont="1" applyFill="1" applyAlignment="1">
      <alignment wrapText="1"/>
    </xf>
    <xf numFmtId="0" fontId="28" fillId="0" borderId="70" xfId="0" applyFont="1" applyBorder="1" applyAlignment="1">
      <alignment wrapText="1"/>
    </xf>
    <xf numFmtId="0" fontId="0" fillId="12" borderId="99" xfId="0" applyFill="1" applyBorder="1" applyAlignment="1">
      <alignment horizontal="left" wrapText="1"/>
    </xf>
    <xf numFmtId="0" fontId="0" fillId="11" borderId="123" xfId="0" applyFill="1" applyBorder="1" applyAlignment="1">
      <alignment wrapText="1"/>
    </xf>
    <xf numFmtId="0" fontId="0" fillId="12" borderId="102" xfId="0" applyFill="1" applyBorder="1" applyAlignment="1">
      <alignment horizontal="left" wrapText="1"/>
    </xf>
    <xf numFmtId="0" fontId="0" fillId="11" borderId="105" xfId="0" applyFill="1" applyBorder="1" applyAlignment="1">
      <alignment wrapText="1"/>
    </xf>
    <xf numFmtId="0" fontId="0" fillId="12" borderId="62" xfId="0" applyFill="1" applyBorder="1" applyAlignment="1">
      <alignment horizontal="left" wrapText="1"/>
    </xf>
    <xf numFmtId="0" fontId="0" fillId="11" borderId="124" xfId="0" applyFill="1" applyBorder="1" applyAlignment="1">
      <alignment wrapText="1"/>
    </xf>
    <xf numFmtId="0" fontId="36" fillId="7" borderId="96" xfId="0" applyFont="1" applyFill="1" applyBorder="1"/>
    <xf numFmtId="0" fontId="37" fillId="7" borderId="97" xfId="0" applyFont="1" applyFill="1" applyBorder="1"/>
    <xf numFmtId="0" fontId="0" fillId="9" borderId="97" xfId="0" applyFill="1" applyBorder="1" applyAlignment="1">
      <alignment wrapText="1"/>
    </xf>
    <xf numFmtId="0" fontId="37" fillId="7" borderId="51" xfId="0" applyFont="1" applyFill="1" applyBorder="1"/>
    <xf numFmtId="0" fontId="39" fillId="0" borderId="125" xfId="0" applyFont="1" applyBorder="1" applyAlignment="1">
      <alignment wrapText="1"/>
    </xf>
    <xf numFmtId="0" fontId="39" fillId="0" borderId="126" xfId="0" applyFont="1" applyBorder="1" applyAlignment="1">
      <alignment wrapText="1"/>
    </xf>
    <xf numFmtId="0" fontId="39" fillId="0" borderId="97" xfId="0" applyFont="1" applyBorder="1" applyAlignment="1">
      <alignment wrapText="1"/>
    </xf>
    <xf numFmtId="0" fontId="39" fillId="0" borderId="127" xfId="0" applyFont="1" applyBorder="1" applyAlignment="1">
      <alignment wrapText="1"/>
    </xf>
    <xf numFmtId="0" fontId="28" fillId="0" borderId="128" xfId="0" applyFont="1" applyBorder="1" applyAlignment="1">
      <alignment wrapText="1"/>
    </xf>
    <xf numFmtId="0" fontId="39" fillId="0" borderId="129" xfId="0" applyFont="1" applyBorder="1" applyAlignment="1">
      <alignment wrapText="1"/>
    </xf>
    <xf numFmtId="0" fontId="38" fillId="20" borderId="82" xfId="0" applyFont="1" applyFill="1" applyBorder="1" applyAlignment="1">
      <alignment horizontal="left" wrapText="1"/>
    </xf>
    <xf numFmtId="0" fontId="38" fillId="13" borderId="83" xfId="0" applyFont="1" applyFill="1" applyBorder="1" applyAlignment="1">
      <alignment wrapText="1"/>
    </xf>
    <xf numFmtId="0" fontId="0" fillId="11" borderId="84" xfId="0" applyFill="1" applyBorder="1" applyAlignment="1">
      <alignment wrapText="1"/>
    </xf>
    <xf numFmtId="0" fontId="0" fillId="9" borderId="0" xfId="0" applyFill="1"/>
    <xf numFmtId="0" fontId="28" fillId="0" borderId="65" xfId="0" applyFont="1" applyBorder="1" applyAlignment="1">
      <alignment wrapText="1"/>
    </xf>
    <xf numFmtId="0" fontId="28" fillId="0" borderId="66" xfId="0" applyFont="1" applyBorder="1" applyAlignment="1">
      <alignment wrapText="1"/>
    </xf>
    <xf numFmtId="0" fontId="28" fillId="0" borderId="67" xfId="0" applyFont="1" applyBorder="1" applyAlignment="1">
      <alignment wrapText="1"/>
    </xf>
    <xf numFmtId="0" fontId="39" fillId="0" borderId="130" xfId="0" applyFont="1" applyBorder="1" applyAlignment="1">
      <alignment wrapText="1"/>
    </xf>
    <xf numFmtId="0" fontId="28" fillId="0" borderId="131" xfId="0" applyFont="1" applyBorder="1" applyAlignment="1">
      <alignment wrapText="1"/>
    </xf>
    <xf numFmtId="0" fontId="0" fillId="12" borderId="85" xfId="0" applyFill="1" applyBorder="1" applyAlignment="1">
      <alignment horizontal="left" wrapText="1"/>
    </xf>
    <xf numFmtId="0" fontId="0" fillId="11" borderId="86" xfId="0" applyFill="1" applyBorder="1" applyAlignment="1">
      <alignment wrapText="1"/>
    </xf>
    <xf numFmtId="0" fontId="0" fillId="11" borderId="87" xfId="0" applyFill="1" applyBorder="1" applyAlignment="1">
      <alignment wrapText="1"/>
    </xf>
    <xf numFmtId="0" fontId="0" fillId="12" borderId="92" xfId="0" applyFill="1" applyBorder="1" applyAlignment="1">
      <alignment horizontal="left" wrapText="1"/>
    </xf>
    <xf numFmtId="0" fontId="0" fillId="11" borderId="90" xfId="0" applyFill="1" applyBorder="1" applyAlignment="1">
      <alignment wrapText="1"/>
    </xf>
    <xf numFmtId="0" fontId="0" fillId="11" borderId="91" xfId="0" applyFill="1" applyBorder="1" applyAlignment="1">
      <alignment wrapText="1"/>
    </xf>
    <xf numFmtId="0" fontId="0" fillId="12" borderId="92" xfId="0" applyFill="1" applyBorder="1" applyAlignment="1">
      <alignment wrapText="1"/>
    </xf>
    <xf numFmtId="0" fontId="0" fillId="11" borderId="90" xfId="0" applyFill="1" applyBorder="1"/>
    <xf numFmtId="0" fontId="0" fillId="11" borderId="91" xfId="0" applyFill="1" applyBorder="1"/>
    <xf numFmtId="0" fontId="0" fillId="12" borderId="93" xfId="0" applyFill="1" applyBorder="1" applyAlignment="1">
      <alignment wrapText="1"/>
    </xf>
    <xf numFmtId="0" fontId="0" fillId="11" borderId="94" xfId="0" applyFill="1" applyBorder="1"/>
    <xf numFmtId="0" fontId="0" fillId="11" borderId="95" xfId="0" applyFill="1" applyBorder="1"/>
    <xf numFmtId="0" fontId="28" fillId="0" borderId="132" xfId="0" applyFont="1" applyBorder="1" applyAlignment="1">
      <alignment wrapText="1"/>
    </xf>
    <xf numFmtId="0" fontId="28" fillId="0" borderId="133" xfId="0" applyFont="1" applyBorder="1" applyAlignment="1">
      <alignment wrapText="1"/>
    </xf>
    <xf numFmtId="0" fontId="28" fillId="0" borderId="134" xfId="0" applyFont="1" applyBorder="1" applyAlignment="1">
      <alignment wrapText="1"/>
    </xf>
    <xf numFmtId="0" fontId="39" fillId="0" borderId="135" xfId="0" applyFont="1" applyBorder="1" applyAlignment="1">
      <alignment wrapText="1"/>
    </xf>
    <xf numFmtId="0" fontId="0" fillId="11" borderId="136" xfId="0" applyFill="1" applyBorder="1" applyAlignment="1">
      <alignment wrapText="1"/>
    </xf>
    <xf numFmtId="0" fontId="39" fillId="0" borderId="118" xfId="0" applyFont="1" applyBorder="1" applyAlignment="1">
      <alignment wrapText="1"/>
    </xf>
    <xf numFmtId="0" fontId="0" fillId="11" borderId="86" xfId="0" applyFill="1" applyBorder="1" applyAlignment="1">
      <alignment horizontal="left" wrapText="1"/>
    </xf>
    <xf numFmtId="0" fontId="0" fillId="11" borderId="90" xfId="0" applyFill="1" applyBorder="1" applyAlignment="1">
      <alignment horizontal="left" wrapText="1"/>
    </xf>
    <xf numFmtId="0" fontId="0" fillId="12" borderId="93" xfId="0" applyFill="1" applyBorder="1" applyAlignment="1">
      <alignment horizontal="left" wrapText="1"/>
    </xf>
    <xf numFmtId="0" fontId="0" fillId="11" borderId="94" xfId="0" applyFill="1" applyBorder="1" applyAlignment="1">
      <alignment horizontal="left" wrapText="1"/>
    </xf>
    <xf numFmtId="0" fontId="0" fillId="11" borderId="94" xfId="0" applyFill="1" applyBorder="1" applyAlignment="1">
      <alignment wrapText="1"/>
    </xf>
    <xf numFmtId="0" fontId="0" fillId="11" borderId="95" xfId="0" applyFill="1" applyBorder="1" applyAlignment="1">
      <alignment wrapText="1"/>
    </xf>
    <xf numFmtId="0" fontId="14" fillId="0" borderId="72" xfId="0" applyFont="1" applyBorder="1" applyAlignment="1">
      <alignment wrapText="1"/>
    </xf>
    <xf numFmtId="0" fontId="14" fillId="0" borderId="138" xfId="0" applyFont="1" applyBorder="1" applyAlignment="1">
      <alignment wrapText="1"/>
    </xf>
    <xf numFmtId="0" fontId="14" fillId="0" borderId="139" xfId="0" applyFont="1" applyBorder="1" applyAlignment="1">
      <alignment wrapText="1"/>
    </xf>
    <xf numFmtId="0" fontId="11" fillId="4" borderId="85" xfId="0" applyFont="1" applyFill="1" applyBorder="1" applyAlignment="1">
      <alignment horizontal="left" wrapText="1"/>
    </xf>
    <xf numFmtId="0" fontId="11" fillId="3" borderId="86" xfId="0" applyFont="1" applyFill="1" applyBorder="1" applyAlignment="1">
      <alignment horizontal="left" wrapText="1"/>
    </xf>
    <xf numFmtId="0" fontId="11" fillId="3" borderId="87" xfId="0" applyFont="1" applyFill="1" applyBorder="1" applyAlignment="1">
      <alignment wrapText="1"/>
    </xf>
    <xf numFmtId="0" fontId="11" fillId="4" borderId="92" xfId="0" applyFont="1" applyFill="1" applyBorder="1" applyAlignment="1">
      <alignment horizontal="left" wrapText="1"/>
    </xf>
    <xf numFmtId="0" fontId="11" fillId="3" borderId="90" xfId="0" applyFont="1" applyFill="1" applyBorder="1" applyAlignment="1">
      <alignment horizontal="left" wrapText="1"/>
    </xf>
    <xf numFmtId="0" fontId="11" fillId="3" borderId="91" xfId="0" applyFont="1" applyFill="1" applyBorder="1" applyAlignment="1">
      <alignment wrapText="1"/>
    </xf>
    <xf numFmtId="0" fontId="11" fillId="4" borderId="93" xfId="0" applyFont="1" applyFill="1" applyBorder="1" applyAlignment="1">
      <alignment horizontal="left" wrapText="1"/>
    </xf>
    <xf numFmtId="0" fontId="11" fillId="3" borderId="94" xfId="0" applyFont="1" applyFill="1" applyBorder="1" applyAlignment="1">
      <alignment horizontal="left" wrapText="1"/>
    </xf>
    <xf numFmtId="0" fontId="11" fillId="3" borderId="95" xfId="0" applyFont="1" applyFill="1" applyBorder="1" applyAlignment="1">
      <alignment wrapText="1"/>
    </xf>
    <xf numFmtId="0" fontId="11" fillId="3" borderId="140" xfId="0" applyFont="1" applyFill="1" applyBorder="1" applyAlignment="1">
      <alignment wrapText="1"/>
    </xf>
    <xf numFmtId="0" fontId="11" fillId="3" borderId="140" xfId="0" applyFont="1" applyFill="1" applyBorder="1" applyAlignment="1">
      <alignment horizontal="left" wrapText="1"/>
    </xf>
    <xf numFmtId="0" fontId="20" fillId="3" borderId="140" xfId="0" applyFont="1" applyFill="1" applyBorder="1" applyAlignment="1">
      <alignment horizontal="center" wrapText="1"/>
    </xf>
    <xf numFmtId="0" fontId="12" fillId="2" borderId="96" xfId="0" applyFont="1" applyFill="1" applyBorder="1" applyAlignment="1">
      <alignment wrapText="1"/>
    </xf>
    <xf numFmtId="0" fontId="13" fillId="2" borderId="97" xfId="0" applyFont="1" applyFill="1" applyBorder="1" applyAlignment="1">
      <alignment wrapText="1"/>
    </xf>
    <xf numFmtId="0" fontId="13" fillId="2" borderId="141" xfId="0" applyFont="1" applyFill="1" applyBorder="1" applyAlignment="1">
      <alignment wrapText="1"/>
    </xf>
    <xf numFmtId="0" fontId="13" fillId="2" borderId="98" xfId="0" applyFont="1" applyFill="1" applyBorder="1" applyAlignment="1">
      <alignment wrapText="1"/>
    </xf>
    <xf numFmtId="0" fontId="14" fillId="0" borderId="142" xfId="0" applyFont="1" applyBorder="1" applyAlignment="1">
      <alignment wrapText="1"/>
    </xf>
    <xf numFmtId="0" fontId="14" fillId="0" borderId="143" xfId="0" applyFont="1" applyBorder="1" applyAlignment="1">
      <alignment wrapText="1"/>
    </xf>
    <xf numFmtId="0" fontId="11" fillId="4" borderId="144" xfId="0" applyFont="1" applyFill="1" applyBorder="1" applyAlignment="1">
      <alignment horizontal="left" wrapText="1"/>
    </xf>
    <xf numFmtId="0" fontId="11" fillId="3" borderId="145" xfId="0" applyFont="1" applyFill="1" applyBorder="1" applyAlignment="1">
      <alignment wrapText="1"/>
    </xf>
    <xf numFmtId="0" fontId="11" fillId="4" borderId="146" xfId="0" applyFont="1" applyFill="1" applyBorder="1" applyAlignment="1">
      <alignment horizontal="left" wrapText="1"/>
    </xf>
    <xf numFmtId="0" fontId="11" fillId="3" borderId="147" xfId="0" applyFont="1" applyFill="1" applyBorder="1" applyAlignment="1">
      <alignment wrapText="1"/>
    </xf>
    <xf numFmtId="0" fontId="11" fillId="4" borderId="122" xfId="0" applyFont="1" applyFill="1" applyBorder="1" applyAlignment="1">
      <alignment horizontal="left" wrapText="1"/>
    </xf>
    <xf numFmtId="0" fontId="20" fillId="3" borderId="111" xfId="0" applyFont="1" applyFill="1" applyBorder="1" applyAlignment="1">
      <alignment horizontal="center" wrapText="1"/>
    </xf>
    <xf numFmtId="0" fontId="11" fillId="3" borderId="148" xfId="0" applyFont="1" applyFill="1" applyBorder="1" applyAlignment="1">
      <alignment wrapText="1"/>
    </xf>
    <xf numFmtId="0" fontId="11" fillId="2" borderId="97" xfId="0" applyFont="1" applyFill="1" applyBorder="1" applyAlignment="1">
      <alignment horizontal="left" wrapText="1"/>
    </xf>
    <xf numFmtId="0" fontId="11" fillId="2" borderId="97" xfId="0" applyFont="1" applyFill="1" applyBorder="1" applyAlignment="1">
      <alignment wrapText="1"/>
    </xf>
    <xf numFmtId="0" fontId="11" fillId="2" borderId="98" xfId="0" applyFont="1" applyFill="1" applyBorder="1"/>
    <xf numFmtId="0" fontId="11" fillId="4" borderId="149" xfId="0" applyFont="1" applyFill="1" applyBorder="1" applyAlignment="1">
      <alignment horizontal="left" wrapText="1"/>
    </xf>
    <xf numFmtId="0" fontId="14" fillId="3" borderId="111" xfId="0" applyFont="1" applyFill="1" applyBorder="1" applyAlignment="1">
      <alignment wrapText="1"/>
    </xf>
    <xf numFmtId="0" fontId="32" fillId="9" borderId="50" xfId="0" applyFont="1" applyFill="1" applyBorder="1"/>
    <xf numFmtId="0" fontId="0" fillId="9" borderId="50" xfId="0" applyFill="1" applyBorder="1" applyAlignment="1">
      <alignment wrapText="1"/>
    </xf>
    <xf numFmtId="0" fontId="0" fillId="9" borderId="50" xfId="0" applyFill="1" applyBorder="1" applyAlignment="1">
      <alignment horizontal="left" wrapText="1"/>
    </xf>
    <xf numFmtId="0" fontId="28" fillId="0" borderId="150" xfId="0" applyFont="1" applyBorder="1" applyAlignment="1">
      <alignment wrapText="1"/>
    </xf>
    <xf numFmtId="0" fontId="28" fillId="0" borderId="151" xfId="0" applyFont="1" applyBorder="1" applyAlignment="1">
      <alignment wrapText="1"/>
    </xf>
    <xf numFmtId="0" fontId="28" fillId="0" borderId="152" xfId="0" applyFont="1" applyBorder="1" applyAlignment="1">
      <alignment wrapText="1"/>
    </xf>
    <xf numFmtId="0" fontId="11" fillId="4" borderId="153" xfId="0" applyFont="1" applyFill="1" applyBorder="1" applyAlignment="1">
      <alignment horizontal="left" wrapText="1"/>
    </xf>
    <xf numFmtId="0" fontId="14" fillId="3" borderId="154" xfId="0" applyFont="1" applyFill="1" applyBorder="1" applyAlignment="1">
      <alignment wrapText="1"/>
    </xf>
    <xf numFmtId="0" fontId="35" fillId="11" borderId="63" xfId="0" applyFont="1" applyFill="1" applyBorder="1" applyAlignment="1">
      <alignment wrapText="1"/>
    </xf>
    <xf numFmtId="0" fontId="0" fillId="3" borderId="155" xfId="0" applyFill="1" applyBorder="1" applyAlignment="1">
      <alignment wrapText="1"/>
    </xf>
    <xf numFmtId="0" fontId="0" fillId="0" borderId="50" xfId="0" applyBorder="1" applyAlignment="1">
      <alignment horizontal="left" wrapText="1"/>
    </xf>
    <xf numFmtId="0" fontId="0" fillId="0" borderId="50" xfId="0" applyBorder="1" applyAlignment="1">
      <alignment wrapText="1"/>
    </xf>
    <xf numFmtId="0" fontId="35" fillId="0" borderId="50" xfId="0" applyFont="1" applyBorder="1" applyAlignment="1">
      <alignment wrapText="1"/>
    </xf>
    <xf numFmtId="0" fontId="0" fillId="11" borderId="156" xfId="0" applyFill="1" applyBorder="1" applyAlignment="1">
      <alignment wrapText="1"/>
    </xf>
    <xf numFmtId="0" fontId="4" fillId="0" borderId="0" xfId="0" applyFont="1"/>
    <xf numFmtId="0" fontId="17" fillId="18" borderId="137" xfId="1" applyFont="1" applyFill="1" applyBorder="1" applyAlignment="1">
      <alignment horizontal="left" wrapText="1"/>
    </xf>
    <xf numFmtId="0" fontId="17" fillId="18" borderId="157" xfId="1" applyFont="1" applyFill="1" applyBorder="1" applyAlignment="1">
      <alignment horizontal="left" wrapText="1"/>
    </xf>
    <xf numFmtId="0" fontId="17" fillId="18" borderId="158" xfId="1" applyFont="1" applyFill="1" applyBorder="1" applyAlignment="1">
      <alignment horizontal="left" wrapText="1"/>
    </xf>
    <xf numFmtId="0" fontId="28" fillId="14" borderId="73" xfId="1" applyFont="1" applyFill="1" applyBorder="1" applyAlignment="1"/>
    <xf numFmtId="0" fontId="28" fillId="14" borderId="71" xfId="1" applyFont="1" applyFill="1" applyBorder="1" applyAlignment="1"/>
    <xf numFmtId="0" fontId="28" fillId="14" borderId="51" xfId="1" applyFont="1" applyFill="1" applyBorder="1" applyAlignment="1"/>
    <xf numFmtId="0" fontId="29" fillId="9" borderId="165" xfId="1" applyFont="1" applyFill="1" applyBorder="1" applyAlignment="1">
      <alignment wrapText="1"/>
    </xf>
    <xf numFmtId="0" fontId="28" fillId="0" borderId="131" xfId="1" applyFont="1" applyBorder="1" applyAlignment="1">
      <alignment wrapText="1"/>
    </xf>
    <xf numFmtId="0" fontId="1" fillId="9" borderId="165" xfId="1" applyFill="1" applyBorder="1"/>
    <xf numFmtId="0" fontId="11" fillId="3" borderId="174" xfId="1" applyFont="1" applyFill="1" applyBorder="1" applyAlignment="1">
      <alignment horizontal="left" wrapText="1"/>
    </xf>
    <xf numFmtId="0" fontId="0" fillId="0" borderId="0" xfId="0" applyFont="1" applyAlignment="1"/>
    <xf numFmtId="0" fontId="41" fillId="0" borderId="0" xfId="0" applyFont="1" applyAlignment="1">
      <alignment vertical="top"/>
    </xf>
    <xf numFmtId="0" fontId="43" fillId="9" borderId="50" xfId="1" applyFont="1" applyFill="1"/>
    <xf numFmtId="0" fontId="3" fillId="9" borderId="50" xfId="1" applyFont="1" applyFill="1"/>
    <xf numFmtId="0" fontId="7" fillId="9" borderId="50" xfId="1" applyFont="1" applyFill="1"/>
    <xf numFmtId="0" fontId="4" fillId="10" borderId="50" xfId="1" applyFont="1" applyFill="1" applyAlignment="1">
      <alignment wrapText="1"/>
    </xf>
    <xf numFmtId="0" fontId="3" fillId="0" borderId="50" xfId="1" applyFont="1"/>
    <xf numFmtId="0" fontId="1" fillId="11" borderId="50" xfId="1" applyFill="1" applyAlignment="1" applyProtection="1">
      <alignment wrapText="1"/>
      <protection locked="0"/>
    </xf>
    <xf numFmtId="0" fontId="7" fillId="0" borderId="50" xfId="1" applyFont="1"/>
    <xf numFmtId="0" fontId="44" fillId="21" borderId="0" xfId="0" applyFont="1" applyFill="1" applyAlignment="1">
      <alignment wrapText="1"/>
    </xf>
    <xf numFmtId="0" fontId="43" fillId="9" borderId="0" xfId="0" applyFont="1" applyFill="1"/>
    <xf numFmtId="0" fontId="8" fillId="9" borderId="0" xfId="0" applyFont="1" applyFill="1"/>
    <xf numFmtId="0" fontId="46" fillId="22" borderId="0" xfId="0" applyFont="1" applyFill="1"/>
    <xf numFmtId="0" fontId="0" fillId="22" borderId="0" xfId="0" applyFill="1"/>
    <xf numFmtId="0" fontId="46" fillId="0" borderId="0" xfId="0" applyFont="1"/>
    <xf numFmtId="0" fontId="47" fillId="23" borderId="186" xfId="0" applyFont="1" applyFill="1" applyBorder="1"/>
    <xf numFmtId="0" fontId="47" fillId="0" borderId="187" xfId="0" applyFont="1" applyBorder="1"/>
    <xf numFmtId="0" fontId="27" fillId="22" borderId="188" xfId="0" applyFont="1" applyFill="1" applyBorder="1"/>
    <xf numFmtId="0" fontId="0" fillId="0" borderId="189" xfId="0" applyBorder="1"/>
    <xf numFmtId="0" fontId="47" fillId="23" borderId="188" xfId="0" applyFont="1" applyFill="1" applyBorder="1"/>
    <xf numFmtId="0" fontId="47" fillId="0" borderId="189" xfId="0" applyFont="1" applyBorder="1"/>
    <xf numFmtId="0" fontId="27" fillId="22" borderId="190" xfId="0" applyFont="1" applyFill="1" applyBorder="1"/>
    <xf numFmtId="0" fontId="47" fillId="23" borderId="191" xfId="0" applyFont="1" applyFill="1" applyBorder="1"/>
    <xf numFmtId="0" fontId="47" fillId="0" borderId="192" xfId="0" applyFont="1" applyBorder="1"/>
    <xf numFmtId="0" fontId="0" fillId="0" borderId="193" xfId="0" applyBorder="1"/>
    <xf numFmtId="0" fontId="27" fillId="22" borderId="191" xfId="0" applyFont="1" applyFill="1" applyBorder="1"/>
    <xf numFmtId="0" fontId="0" fillId="0" borderId="194" xfId="0" applyBorder="1"/>
    <xf numFmtId="0" fontId="27" fillId="22" borderId="191" xfId="0" applyFont="1" applyFill="1" applyBorder="1" applyAlignment="1">
      <alignment horizontal="center"/>
    </xf>
    <xf numFmtId="0" fontId="27" fillId="22" borderId="196" xfId="0" applyFont="1" applyFill="1" applyBorder="1" applyAlignment="1">
      <alignment horizontal="center"/>
    </xf>
    <xf numFmtId="0" fontId="27" fillId="22" borderId="194" xfId="0" applyFont="1" applyFill="1" applyBorder="1"/>
    <xf numFmtId="0" fontId="0" fillId="0" borderId="197" xfId="0" applyBorder="1"/>
    <xf numFmtId="0" fontId="9" fillId="0" borderId="198" xfId="0" applyFont="1" applyBorder="1"/>
    <xf numFmtId="0" fontId="48" fillId="0" borderId="198" xfId="0" applyFont="1" applyBorder="1"/>
    <xf numFmtId="0" fontId="0" fillId="0" borderId="199" xfId="0" applyBorder="1" applyAlignment="1">
      <alignment horizontal="center"/>
    </xf>
    <xf numFmtId="0" fontId="28" fillId="22" borderId="200" xfId="0" applyFont="1" applyFill="1" applyBorder="1"/>
    <xf numFmtId="0" fontId="28" fillId="22" borderId="201" xfId="0" applyFont="1" applyFill="1" applyBorder="1"/>
    <xf numFmtId="0" fontId="28" fillId="22" borderId="202" xfId="0" applyFont="1" applyFill="1" applyBorder="1"/>
    <xf numFmtId="0" fontId="27" fillId="14" borderId="190" xfId="0" applyFont="1" applyFill="1" applyBorder="1"/>
    <xf numFmtId="165" fontId="0" fillId="14" borderId="204" xfId="3" applyNumberFormat="1" applyFont="1" applyFill="1" applyBorder="1"/>
    <xf numFmtId="2" fontId="0" fillId="14" borderId="204" xfId="0" applyNumberFormat="1" applyFill="1" applyBorder="1"/>
    <xf numFmtId="165" fontId="0" fillId="14" borderId="204" xfId="0" applyNumberFormat="1" applyFill="1" applyBorder="1"/>
    <xf numFmtId="165" fontId="0" fillId="9" borderId="204" xfId="0" applyNumberFormat="1" applyFill="1" applyBorder="1"/>
    <xf numFmtId="0" fontId="27" fillId="14" borderId="204" xfId="0" applyFont="1" applyFill="1" applyBorder="1"/>
    <xf numFmtId="0" fontId="0" fillId="14" borderId="204" xfId="0" applyFill="1" applyBorder="1"/>
    <xf numFmtId="0" fontId="0" fillId="14" borderId="193" xfId="0" applyFill="1" applyBorder="1"/>
    <xf numFmtId="0" fontId="28" fillId="17" borderId="207" xfId="0" applyFont="1" applyFill="1" applyBorder="1" applyAlignment="1">
      <alignment horizontal="center" vertical="center" textRotation="90" wrapText="1"/>
    </xf>
    <xf numFmtId="0" fontId="27" fillId="0" borderId="190" xfId="0" applyFont="1" applyBorder="1"/>
    <xf numFmtId="165" fontId="0" fillId="0" borderId="204" xfId="3" applyNumberFormat="1" applyFont="1" applyFill="1" applyBorder="1"/>
    <xf numFmtId="2" fontId="0" fillId="0" borderId="204" xfId="0" applyNumberFormat="1" applyBorder="1"/>
    <xf numFmtId="165" fontId="0" fillId="0" borderId="204" xfId="0" applyNumberFormat="1" applyBorder="1"/>
    <xf numFmtId="0" fontId="27" fillId="0" borderId="204" xfId="0" applyFont="1" applyBorder="1"/>
    <xf numFmtId="0" fontId="0" fillId="0" borderId="204" xfId="0" applyBorder="1"/>
    <xf numFmtId="0" fontId="0" fillId="24" borderId="190" xfId="0" applyFill="1" applyBorder="1"/>
    <xf numFmtId="165" fontId="0" fillId="24" borderId="204" xfId="3" applyNumberFormat="1" applyFont="1" applyFill="1" applyBorder="1" applyAlignment="1">
      <alignment vertical="center"/>
    </xf>
    <xf numFmtId="2" fontId="0" fillId="24" borderId="204" xfId="0" applyNumberFormat="1" applyFill="1" applyBorder="1" applyAlignment="1">
      <alignment vertical="center"/>
    </xf>
    <xf numFmtId="165" fontId="0" fillId="24" borderId="204" xfId="0" applyNumberFormat="1" applyFill="1" applyBorder="1" applyAlignment="1">
      <alignment vertical="center"/>
    </xf>
    <xf numFmtId="165" fontId="0" fillId="9" borderId="204" xfId="0" applyNumberFormat="1" applyFill="1" applyBorder="1" applyAlignment="1">
      <alignment vertical="center"/>
    </xf>
    <xf numFmtId="0" fontId="0" fillId="24" borderId="204" xfId="0" applyFill="1" applyBorder="1" applyAlignment="1">
      <alignment vertical="center"/>
    </xf>
    <xf numFmtId="0" fontId="0" fillId="24" borderId="204" xfId="0" applyFill="1" applyBorder="1"/>
    <xf numFmtId="0" fontId="0" fillId="24" borderId="193" xfId="0" applyFill="1" applyBorder="1"/>
    <xf numFmtId="0" fontId="0" fillId="0" borderId="208" xfId="0" applyBorder="1"/>
    <xf numFmtId="165" fontId="0" fillId="0" borderId="73" xfId="0" applyNumberFormat="1" applyBorder="1"/>
    <xf numFmtId="0" fontId="0" fillId="14" borderId="190" xfId="0" applyFill="1" applyBorder="1"/>
    <xf numFmtId="0" fontId="0" fillId="14" borderId="191" xfId="0" applyFill="1" applyBorder="1"/>
    <xf numFmtId="165" fontId="0" fillId="14" borderId="196" xfId="0" applyNumberFormat="1" applyFill="1" applyBorder="1"/>
    <xf numFmtId="2" fontId="0" fillId="14" borderId="196" xfId="0" applyNumberFormat="1" applyFill="1" applyBorder="1"/>
    <xf numFmtId="165" fontId="0" fillId="9" borderId="196" xfId="0" applyNumberFormat="1" applyFill="1" applyBorder="1"/>
    <xf numFmtId="0" fontId="0" fillId="14" borderId="196" xfId="0" applyFill="1" applyBorder="1"/>
    <xf numFmtId="0" fontId="0" fillId="14" borderId="194" xfId="0" applyFill="1" applyBorder="1"/>
    <xf numFmtId="0" fontId="27" fillId="0" borderId="188" xfId="0" applyFont="1" applyBorder="1" applyAlignment="1">
      <alignment vertical="center"/>
    </xf>
    <xf numFmtId="165" fontId="0" fillId="0" borderId="197" xfId="0" applyNumberFormat="1" applyBorder="1" applyAlignment="1">
      <alignment vertical="center"/>
    </xf>
    <xf numFmtId="2" fontId="0" fillId="0" borderId="197" xfId="0" applyNumberFormat="1" applyBorder="1" applyAlignment="1">
      <alignment vertical="center"/>
    </xf>
    <xf numFmtId="165" fontId="0" fillId="9" borderId="197" xfId="0" applyNumberFormat="1" applyFill="1" applyBorder="1" applyAlignment="1">
      <alignment vertical="center"/>
    </xf>
    <xf numFmtId="0" fontId="0" fillId="0" borderId="197" xfId="0" applyBorder="1" applyAlignment="1">
      <alignment vertical="center"/>
    </xf>
    <xf numFmtId="0" fontId="27" fillId="0" borderId="190" xfId="0" applyFont="1" applyBorder="1" applyAlignment="1">
      <alignment vertical="center"/>
    </xf>
    <xf numFmtId="165" fontId="0" fillId="0" borderId="204" xfId="0" applyNumberFormat="1" applyBorder="1" applyAlignment="1">
      <alignment vertical="center"/>
    </xf>
    <xf numFmtId="2" fontId="0" fillId="0" borderId="204" xfId="0" applyNumberFormat="1" applyBorder="1" applyAlignment="1">
      <alignment vertical="center"/>
    </xf>
    <xf numFmtId="0" fontId="0" fillId="0" borderId="204" xfId="0" applyBorder="1" applyAlignment="1">
      <alignment vertical="center"/>
    </xf>
    <xf numFmtId="0" fontId="0" fillId="14" borderId="208" xfId="0" applyFill="1" applyBorder="1"/>
    <xf numFmtId="0" fontId="0" fillId="0" borderId="190" xfId="0" applyBorder="1"/>
    <xf numFmtId="0" fontId="28" fillId="17" borderId="209" xfId="0" applyFont="1" applyFill="1" applyBorder="1" applyAlignment="1">
      <alignment horizontal="center" vertical="center" textRotation="90" wrapText="1"/>
    </xf>
    <xf numFmtId="0" fontId="0" fillId="25" borderId="190" xfId="0" applyFill="1" applyBorder="1"/>
    <xf numFmtId="165" fontId="0" fillId="25" borderId="204" xfId="0" applyNumberFormat="1" applyFill="1" applyBorder="1" applyAlignment="1">
      <alignment vertical="center"/>
    </xf>
    <xf numFmtId="2" fontId="0" fillId="25" borderId="204" xfId="0" applyNumberFormat="1" applyFill="1" applyBorder="1" applyAlignment="1">
      <alignment vertical="center"/>
    </xf>
    <xf numFmtId="0" fontId="0" fillId="25" borderId="204" xfId="0" applyFill="1" applyBorder="1" applyAlignment="1">
      <alignment vertical="center"/>
    </xf>
    <xf numFmtId="0" fontId="27" fillId="25" borderId="204" xfId="0" applyFont="1" applyFill="1" applyBorder="1"/>
    <xf numFmtId="0" fontId="0" fillId="25" borderId="204" xfId="0" applyFill="1" applyBorder="1"/>
    <xf numFmtId="0" fontId="0" fillId="25" borderId="193" xfId="0" applyFill="1" applyBorder="1"/>
    <xf numFmtId="0" fontId="49" fillId="17" borderId="209" xfId="0" applyFont="1" applyFill="1" applyBorder="1" applyAlignment="1">
      <alignment horizontal="center" vertical="center" textRotation="90" wrapText="1"/>
    </xf>
    <xf numFmtId="0" fontId="0" fillId="0" borderId="191" xfId="0" applyBorder="1" applyAlignment="1">
      <alignment vertical="center"/>
    </xf>
    <xf numFmtId="165" fontId="0" fillId="0" borderId="196" xfId="0" applyNumberFormat="1" applyBorder="1" applyAlignment="1">
      <alignment vertical="center"/>
    </xf>
    <xf numFmtId="2" fontId="0" fillId="0" borderId="196" xfId="0" applyNumberFormat="1" applyBorder="1" applyAlignment="1">
      <alignment vertical="center"/>
    </xf>
    <xf numFmtId="165" fontId="0" fillId="9" borderId="196" xfId="0" applyNumberFormat="1" applyFill="1" applyBorder="1" applyAlignment="1">
      <alignment vertical="center"/>
    </xf>
    <xf numFmtId="0" fontId="0" fillId="0" borderId="196" xfId="0" applyBorder="1" applyAlignment="1">
      <alignment vertical="center"/>
    </xf>
    <xf numFmtId="0" fontId="0" fillId="0" borderId="196" xfId="0" applyBorder="1"/>
    <xf numFmtId="0" fontId="0" fillId="25" borderId="188" xfId="0" applyFill="1" applyBorder="1" applyAlignment="1">
      <alignment vertical="center"/>
    </xf>
    <xf numFmtId="165" fontId="0" fillId="25" borderId="197" xfId="0" applyNumberFormat="1" applyFill="1" applyBorder="1" applyAlignment="1">
      <alignment vertical="center"/>
    </xf>
    <xf numFmtId="2" fontId="0" fillId="25" borderId="197" xfId="0" applyNumberFormat="1" applyFill="1" applyBorder="1" applyAlignment="1">
      <alignment vertical="center"/>
    </xf>
    <xf numFmtId="0" fontId="0" fillId="25" borderId="197" xfId="0" applyFill="1" applyBorder="1" applyAlignment="1">
      <alignment vertical="center"/>
    </xf>
    <xf numFmtId="0" fontId="0" fillId="9" borderId="197" xfId="0" applyFill="1" applyBorder="1" applyAlignment="1">
      <alignment vertical="center"/>
    </xf>
    <xf numFmtId="0" fontId="0" fillId="25" borderId="197" xfId="0" applyFill="1" applyBorder="1"/>
    <xf numFmtId="0" fontId="0" fillId="25" borderId="189" xfId="0" applyFill="1" applyBorder="1"/>
    <xf numFmtId="0" fontId="0" fillId="25" borderId="190" xfId="0" applyFill="1" applyBorder="1" applyAlignment="1">
      <alignment vertical="center"/>
    </xf>
    <xf numFmtId="0" fontId="0" fillId="9" borderId="204" xfId="0" applyFill="1" applyBorder="1" applyAlignment="1">
      <alignment vertical="center"/>
    </xf>
    <xf numFmtId="0" fontId="0" fillId="0" borderId="190" xfId="0" applyBorder="1" applyAlignment="1">
      <alignment vertical="center"/>
    </xf>
    <xf numFmtId="0" fontId="0" fillId="0" borderId="186" xfId="0" applyBorder="1"/>
    <xf numFmtId="165" fontId="0" fillId="0" borderId="195" xfId="3" applyNumberFormat="1" applyFont="1" applyFill="1" applyBorder="1" applyAlignment="1">
      <alignment vertical="center"/>
    </xf>
    <xf numFmtId="2" fontId="0" fillId="0" borderId="195" xfId="3" applyNumberFormat="1" applyFont="1" applyFill="1" applyBorder="1" applyAlignment="1">
      <alignment vertical="center"/>
    </xf>
    <xf numFmtId="165" fontId="0" fillId="9" borderId="195" xfId="0" applyNumberFormat="1" applyFill="1" applyBorder="1" applyAlignment="1">
      <alignment vertical="center"/>
    </xf>
    <xf numFmtId="165" fontId="0" fillId="0" borderId="195" xfId="0" applyNumberFormat="1" applyBorder="1" applyAlignment="1">
      <alignment vertical="center"/>
    </xf>
    <xf numFmtId="0" fontId="0" fillId="0" borderId="195" xfId="0" applyBorder="1" applyAlignment="1">
      <alignment vertical="center"/>
    </xf>
    <xf numFmtId="0" fontId="0" fillId="9" borderId="195" xfId="0" applyFill="1" applyBorder="1" applyAlignment="1">
      <alignment vertical="center"/>
    </xf>
    <xf numFmtId="0" fontId="0" fillId="0" borderId="195" xfId="0" applyBorder="1"/>
    <xf numFmtId="0" fontId="0" fillId="0" borderId="187" xfId="0" applyBorder="1"/>
    <xf numFmtId="0" fontId="0" fillId="0" borderId="188" xfId="0" applyBorder="1"/>
    <xf numFmtId="165" fontId="0" fillId="0" borderId="197" xfId="3" applyNumberFormat="1" applyFont="1" applyFill="1" applyBorder="1" applyAlignment="1">
      <alignment vertical="center"/>
    </xf>
    <xf numFmtId="2" fontId="0" fillId="0" borderId="197" xfId="3" applyNumberFormat="1" applyFont="1" applyFill="1" applyBorder="1" applyAlignment="1">
      <alignment vertical="center"/>
    </xf>
    <xf numFmtId="0" fontId="0" fillId="25" borderId="188" xfId="0" applyFill="1" applyBorder="1"/>
    <xf numFmtId="165" fontId="0" fillId="25" borderId="197" xfId="3" applyNumberFormat="1" applyFont="1" applyFill="1" applyBorder="1" applyAlignment="1">
      <alignment vertical="center"/>
    </xf>
    <xf numFmtId="2" fontId="0" fillId="25" borderId="197" xfId="3" applyNumberFormat="1" applyFont="1" applyFill="1" applyBorder="1" applyAlignment="1">
      <alignment vertical="center"/>
    </xf>
    <xf numFmtId="165" fontId="0" fillId="25" borderId="204" xfId="3" applyNumberFormat="1" applyFont="1" applyFill="1" applyBorder="1" applyAlignment="1">
      <alignment vertical="center"/>
    </xf>
    <xf numFmtId="2" fontId="0" fillId="25" borderId="204" xfId="3" applyNumberFormat="1" applyFont="1" applyFill="1" applyBorder="1" applyAlignment="1">
      <alignment vertical="center"/>
    </xf>
    <xf numFmtId="0" fontId="28" fillId="17" borderId="209" xfId="0" applyFont="1" applyFill="1" applyBorder="1" applyAlignment="1">
      <alignment vertical="center" textRotation="90" wrapText="1"/>
    </xf>
    <xf numFmtId="165" fontId="0" fillId="0" borderId="204" xfId="3" applyNumberFormat="1" applyFont="1" applyFill="1" applyBorder="1" applyAlignment="1">
      <alignment vertical="center"/>
    </xf>
    <xf numFmtId="2" fontId="0" fillId="0" borderId="204" xfId="3" applyNumberFormat="1" applyFont="1" applyFill="1" applyBorder="1" applyAlignment="1">
      <alignment vertical="center"/>
    </xf>
    <xf numFmtId="0" fontId="0" fillId="0" borderId="191" xfId="0" applyBorder="1"/>
    <xf numFmtId="165" fontId="0" fillId="0" borderId="196" xfId="3" applyNumberFormat="1" applyFont="1" applyFill="1" applyBorder="1" applyAlignment="1">
      <alignment vertical="center"/>
    </xf>
    <xf numFmtId="2" fontId="0" fillId="0" borderId="196" xfId="3" applyNumberFormat="1" applyFont="1" applyFill="1" applyBorder="1" applyAlignment="1">
      <alignment vertical="center"/>
    </xf>
    <xf numFmtId="165" fontId="0" fillId="0" borderId="213" xfId="0" applyNumberFormat="1" applyBorder="1" applyAlignment="1">
      <alignment vertical="center"/>
    </xf>
    <xf numFmtId="0" fontId="0" fillId="0" borderId="213" xfId="0" applyBorder="1" applyAlignment="1">
      <alignment vertical="center"/>
    </xf>
    <xf numFmtId="0" fontId="0" fillId="9" borderId="196" xfId="0" applyFill="1" applyBorder="1" applyAlignment="1">
      <alignment vertical="center"/>
    </xf>
    <xf numFmtId="0" fontId="5" fillId="11" borderId="0" xfId="0" applyNumberFormat="1" applyFont="1" applyFill="1" applyAlignment="1" applyProtection="1">
      <alignment horizontal="left" wrapText="1"/>
      <protection locked="0"/>
    </xf>
    <xf numFmtId="0" fontId="28" fillId="17" borderId="205" xfId="0" applyFont="1" applyFill="1" applyBorder="1" applyAlignment="1">
      <alignment horizontal="center" vertical="center" textRotation="90"/>
    </xf>
    <xf numFmtId="0" fontId="11" fillId="3" borderId="87" xfId="1" applyFont="1" applyFill="1" applyBorder="1" applyAlignment="1">
      <alignment horizontal="left" wrapText="1"/>
    </xf>
    <xf numFmtId="0" fontId="11" fillId="3" borderId="91" xfId="1" applyFont="1" applyFill="1" applyBorder="1" applyAlignment="1">
      <alignment horizontal="left" wrapText="1"/>
    </xf>
    <xf numFmtId="0" fontId="11" fillId="3" borderId="95" xfId="1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center" wrapText="1"/>
    </xf>
    <xf numFmtId="0" fontId="20" fillId="3" borderId="23" xfId="0" applyFont="1" applyFill="1" applyBorder="1" applyAlignment="1">
      <alignment horizontal="center" wrapText="1"/>
    </xf>
    <xf numFmtId="0" fontId="20" fillId="3" borderId="29" xfId="0" applyFont="1" applyFill="1" applyBorder="1" applyAlignment="1">
      <alignment horizontal="center" wrapText="1"/>
    </xf>
    <xf numFmtId="0" fontId="49" fillId="17" borderId="211" xfId="0" applyFont="1" applyFill="1" applyBorder="1" applyAlignment="1">
      <alignment horizontal="center" vertical="center" textRotation="90" wrapText="1"/>
    </xf>
    <xf numFmtId="0" fontId="30" fillId="0" borderId="50" xfId="1" applyFont="1" applyAlignment="1">
      <alignment horizontal="center" wrapText="1"/>
    </xf>
    <xf numFmtId="0" fontId="4" fillId="0" borderId="0" xfId="0" applyFont="1" applyAlignment="1" applyProtection="1">
      <alignment horizontal="center" vertical="center"/>
    </xf>
    <xf numFmtId="0" fontId="41" fillId="0" borderId="50" xfId="1" applyFont="1" applyAlignment="1">
      <alignment horizontal="left" vertical="top" wrapText="1"/>
    </xf>
    <xf numFmtId="0" fontId="42" fillId="0" borderId="50" xfId="1" applyFont="1" applyAlignment="1">
      <alignment horizontal="left" vertical="top" wrapText="1"/>
    </xf>
    <xf numFmtId="0" fontId="11" fillId="3" borderId="160" xfId="1" applyFont="1" applyFill="1" applyBorder="1" applyAlignment="1">
      <alignment horizontal="left" wrapText="1"/>
    </xf>
    <xf numFmtId="0" fontId="11" fillId="3" borderId="161" xfId="1" applyFont="1" applyFill="1" applyBorder="1" applyAlignment="1">
      <alignment horizontal="left" wrapText="1"/>
    </xf>
    <xf numFmtId="0" fontId="11" fillId="3" borderId="124" xfId="1" applyFont="1" applyFill="1" applyBorder="1" applyAlignment="1">
      <alignment horizontal="left" wrapText="1"/>
    </xf>
    <xf numFmtId="0" fontId="11" fillId="3" borderId="173" xfId="1" applyFont="1" applyFill="1" applyBorder="1" applyAlignment="1">
      <alignment horizontal="left" wrapText="1"/>
    </xf>
    <xf numFmtId="0" fontId="28" fillId="0" borderId="70" xfId="1" applyFont="1" applyBorder="1" applyAlignment="1">
      <alignment horizontal="left" wrapText="1"/>
    </xf>
    <xf numFmtId="0" fontId="28" fillId="0" borderId="71" xfId="1" applyFont="1" applyBorder="1" applyAlignment="1">
      <alignment horizontal="left" wrapText="1"/>
    </xf>
    <xf numFmtId="0" fontId="28" fillId="0" borderId="51" xfId="1" applyFont="1" applyBorder="1" applyAlignment="1">
      <alignment horizontal="left" wrapText="1"/>
    </xf>
    <xf numFmtId="0" fontId="12" fillId="2" borderId="50" xfId="1" applyFont="1" applyFill="1" applyAlignment="1">
      <alignment wrapText="1"/>
    </xf>
    <xf numFmtId="0" fontId="9" fillId="0" borderId="50" xfId="1" applyFont="1" applyAlignment="1"/>
    <xf numFmtId="0" fontId="31" fillId="0" borderId="50" xfId="1" applyFont="1" applyFill="1" applyBorder="1" applyAlignment="1" applyProtection="1">
      <alignment horizontal="center" vertical="center" wrapText="1"/>
    </xf>
    <xf numFmtId="0" fontId="35" fillId="11" borderId="70" xfId="1" applyFont="1" applyFill="1" applyBorder="1" applyAlignment="1">
      <alignment horizontal="left" wrapText="1"/>
    </xf>
    <xf numFmtId="0" fontId="35" fillId="11" borderId="71" xfId="1" applyFont="1" applyFill="1" applyBorder="1" applyAlignment="1">
      <alignment horizontal="left" wrapText="1"/>
    </xf>
    <xf numFmtId="0" fontId="35" fillId="11" borderId="51" xfId="1" applyFont="1" applyFill="1" applyBorder="1" applyAlignment="1">
      <alignment horizontal="left" wrapText="1"/>
    </xf>
    <xf numFmtId="0" fontId="14" fillId="0" borderId="70" xfId="1" applyFont="1" applyBorder="1" applyAlignment="1">
      <alignment horizontal="left" wrapText="1"/>
    </xf>
    <xf numFmtId="0" fontId="14" fillId="0" borderId="71" xfId="1" applyFont="1" applyBorder="1" applyAlignment="1">
      <alignment horizontal="left" wrapText="1"/>
    </xf>
    <xf numFmtId="0" fontId="14" fillId="0" borderId="159" xfId="1" applyFont="1" applyBorder="1" applyAlignment="1">
      <alignment horizontal="left" wrapText="1"/>
    </xf>
    <xf numFmtId="0" fontId="11" fillId="3" borderId="163" xfId="1" applyFont="1" applyFill="1" applyBorder="1" applyAlignment="1">
      <alignment horizontal="left" wrapText="1"/>
    </xf>
    <xf numFmtId="0" fontId="11" fillId="3" borderId="164" xfId="1" applyFont="1" applyFill="1" applyBorder="1" applyAlignment="1">
      <alignment horizontal="left" wrapText="1"/>
    </xf>
    <xf numFmtId="0" fontId="11" fillId="3" borderId="123" xfId="1" applyFont="1" applyFill="1" applyBorder="1" applyAlignment="1">
      <alignment horizontal="left" wrapText="1"/>
    </xf>
    <xf numFmtId="0" fontId="11" fillId="3" borderId="104" xfId="1" applyFont="1" applyFill="1" applyBorder="1" applyAlignment="1">
      <alignment horizontal="left" wrapText="1"/>
    </xf>
    <xf numFmtId="0" fontId="11" fillId="3" borderId="162" xfId="1" applyFont="1" applyFill="1" applyBorder="1" applyAlignment="1">
      <alignment horizontal="left" wrapText="1"/>
    </xf>
    <xf numFmtId="0" fontId="11" fillId="3" borderId="105" xfId="1" applyFont="1" applyFill="1" applyBorder="1" applyAlignment="1">
      <alignment horizontal="left" wrapText="1"/>
    </xf>
    <xf numFmtId="0" fontId="14" fillId="0" borderId="166" xfId="1" applyFont="1" applyBorder="1" applyAlignment="1">
      <alignment horizontal="left" wrapText="1"/>
    </xf>
    <xf numFmtId="0" fontId="14" fillId="0" borderId="167" xfId="1" applyFont="1" applyBorder="1" applyAlignment="1">
      <alignment horizontal="left" wrapText="1"/>
    </xf>
    <xf numFmtId="0" fontId="14" fillId="0" borderId="168" xfId="1" applyFont="1" applyBorder="1" applyAlignment="1">
      <alignment horizontal="left" wrapText="1"/>
    </xf>
    <xf numFmtId="0" fontId="11" fillId="3" borderId="169" xfId="1" applyFont="1" applyFill="1" applyBorder="1" applyAlignment="1">
      <alignment horizontal="left" wrapText="1"/>
    </xf>
    <xf numFmtId="0" fontId="11" fillId="3" borderId="170" xfId="1" applyFont="1" applyFill="1" applyBorder="1" applyAlignment="1">
      <alignment horizontal="left" wrapText="1"/>
    </xf>
    <xf numFmtId="0" fontId="11" fillId="3" borderId="171" xfId="1" applyFont="1" applyFill="1" applyBorder="1" applyAlignment="1">
      <alignment horizontal="left" wrapText="1"/>
    </xf>
    <xf numFmtId="0" fontId="11" fillId="3" borderId="172" xfId="1" applyFont="1" applyFill="1" applyBorder="1" applyAlignment="1">
      <alignment horizontal="left" wrapText="1"/>
    </xf>
    <xf numFmtId="0" fontId="14" fillId="5" borderId="109" xfId="0" applyFont="1" applyFill="1" applyBorder="1" applyAlignment="1">
      <alignment horizontal="left" wrapText="1"/>
    </xf>
    <xf numFmtId="0" fontId="14" fillId="5" borderId="108" xfId="0" applyFont="1" applyFill="1" applyBorder="1" applyAlignment="1">
      <alignment horizontal="left" wrapText="1"/>
    </xf>
    <xf numFmtId="0" fontId="11" fillId="3" borderId="18" xfId="0" applyFont="1" applyFill="1" applyBorder="1" applyAlignment="1">
      <alignment horizontal="left" wrapText="1"/>
    </xf>
    <xf numFmtId="0" fontId="11" fillId="3" borderId="30" xfId="0" applyFont="1" applyFill="1" applyBorder="1" applyAlignment="1">
      <alignment horizontal="left" wrapText="1"/>
    </xf>
    <xf numFmtId="0" fontId="11" fillId="3" borderId="19" xfId="0" applyFont="1" applyFill="1" applyBorder="1" applyAlignment="1">
      <alignment horizontal="left" wrapText="1"/>
    </xf>
    <xf numFmtId="0" fontId="11" fillId="3" borderId="24" xfId="0" applyFont="1" applyFill="1" applyBorder="1" applyAlignment="1">
      <alignment horizontal="left" wrapText="1"/>
    </xf>
    <xf numFmtId="0" fontId="11" fillId="3" borderId="31" xfId="0" applyFont="1" applyFill="1" applyBorder="1" applyAlignment="1">
      <alignment horizontal="left" wrapText="1"/>
    </xf>
    <xf numFmtId="0" fontId="11" fillId="3" borderId="25" xfId="0" applyFont="1" applyFill="1" applyBorder="1" applyAlignment="1">
      <alignment horizontal="left" wrapText="1"/>
    </xf>
    <xf numFmtId="0" fontId="11" fillId="5" borderId="34" xfId="0" applyFont="1" applyFill="1" applyBorder="1" applyAlignment="1">
      <alignment horizontal="left" wrapText="1"/>
    </xf>
    <xf numFmtId="0" fontId="11" fillId="5" borderId="13" xfId="0" applyFont="1" applyFill="1" applyBorder="1" applyAlignment="1">
      <alignment horizontal="left" wrapText="1"/>
    </xf>
    <xf numFmtId="0" fontId="11" fillId="3" borderId="112" xfId="0" applyFont="1" applyFill="1" applyBorder="1" applyAlignment="1">
      <alignment horizontal="left" wrapText="1"/>
    </xf>
    <xf numFmtId="0" fontId="11" fillId="3" borderId="113" xfId="0" applyFont="1" applyFill="1" applyBorder="1" applyAlignment="1">
      <alignment horizontal="left" wrapText="1"/>
    </xf>
    <xf numFmtId="0" fontId="11" fillId="3" borderId="114" xfId="0" applyFont="1" applyFill="1" applyBorder="1" applyAlignment="1">
      <alignment horizontal="left" wrapText="1"/>
    </xf>
    <xf numFmtId="0" fontId="11" fillId="3" borderId="178" xfId="0" applyFont="1" applyFill="1" applyBorder="1" applyAlignment="1">
      <alignment horizontal="left" wrapText="1"/>
    </xf>
    <xf numFmtId="0" fontId="11" fillId="3" borderId="179" xfId="0" applyFont="1" applyFill="1" applyBorder="1" applyAlignment="1">
      <alignment horizontal="left" wrapText="1"/>
    </xf>
    <xf numFmtId="0" fontId="11" fillId="3" borderId="180" xfId="0" applyFont="1" applyFill="1" applyBorder="1" applyAlignment="1">
      <alignment horizontal="left" wrapText="1"/>
    </xf>
    <xf numFmtId="0" fontId="11" fillId="3" borderId="175" xfId="0" applyFont="1" applyFill="1" applyBorder="1" applyAlignment="1">
      <alignment horizontal="left" wrapText="1"/>
    </xf>
    <xf numFmtId="0" fontId="11" fillId="3" borderId="176" xfId="0" applyFont="1" applyFill="1" applyBorder="1" applyAlignment="1">
      <alignment horizontal="left" wrapText="1"/>
    </xf>
    <xf numFmtId="0" fontId="11" fillId="3" borderId="177" xfId="0" applyFont="1" applyFill="1" applyBorder="1" applyAlignment="1">
      <alignment horizontal="left" wrapText="1"/>
    </xf>
    <xf numFmtId="0" fontId="14" fillId="5" borderId="34" xfId="0" applyFont="1" applyFill="1" applyBorder="1" applyAlignment="1">
      <alignment horizontal="left" wrapText="1"/>
    </xf>
    <xf numFmtId="0" fontId="14" fillId="5" borderId="13" xfId="0" applyFont="1" applyFill="1" applyBorder="1" applyAlignment="1">
      <alignment horizontal="left" wrapText="1"/>
    </xf>
    <xf numFmtId="0" fontId="32" fillId="9" borderId="50" xfId="0" applyFont="1" applyFill="1" applyBorder="1" applyAlignment="1">
      <alignment horizontal="left" wrapText="1"/>
    </xf>
    <xf numFmtId="0" fontId="14" fillId="0" borderId="38" xfId="0" applyFont="1" applyBorder="1" applyAlignment="1">
      <alignment horizontal="left" wrapText="1"/>
    </xf>
    <xf numFmtId="0" fontId="14" fillId="0" borderId="39" xfId="0" applyFont="1" applyBorder="1" applyAlignment="1">
      <alignment horizontal="left" wrapText="1"/>
    </xf>
    <xf numFmtId="0" fontId="14" fillId="0" borderId="40" xfId="0" applyFont="1" applyBorder="1" applyAlignment="1">
      <alignment horizontal="left" wrapText="1"/>
    </xf>
    <xf numFmtId="0" fontId="14" fillId="5" borderId="181" xfId="0" applyFont="1" applyFill="1" applyBorder="1" applyAlignment="1">
      <alignment horizontal="left" wrapText="1"/>
    </xf>
    <xf numFmtId="0" fontId="14" fillId="5" borderId="182" xfId="0" applyFont="1" applyFill="1" applyBorder="1" applyAlignment="1">
      <alignment horizontal="left" wrapText="1"/>
    </xf>
    <xf numFmtId="0" fontId="12" fillId="2" borderId="96" xfId="0" applyFont="1" applyFill="1" applyBorder="1" applyAlignment="1">
      <alignment horizontal="left" wrapText="1"/>
    </xf>
    <xf numFmtId="0" fontId="9" fillId="0" borderId="97" xfId="0" applyFont="1" applyBorder="1"/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2" fillId="2" borderId="42" xfId="0" applyFont="1" applyFill="1" applyBorder="1" applyAlignment="1">
      <alignment horizontal="left" wrapText="1"/>
    </xf>
    <xf numFmtId="0" fontId="9" fillId="0" borderId="43" xfId="0" applyFont="1" applyBorder="1"/>
    <xf numFmtId="0" fontId="9" fillId="0" borderId="44" xfId="0" applyFont="1" applyBorder="1"/>
    <xf numFmtId="0" fontId="11" fillId="2" borderId="183" xfId="0" applyFont="1" applyFill="1" applyBorder="1" applyAlignment="1">
      <alignment horizontal="left" wrapText="1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32" fillId="9" borderId="137" xfId="0" applyFont="1" applyFill="1" applyBorder="1" applyAlignment="1">
      <alignment horizontal="left" wrapText="1"/>
    </xf>
    <xf numFmtId="0" fontId="40" fillId="17" borderId="73" xfId="0" applyFont="1" applyFill="1" applyBorder="1"/>
    <xf numFmtId="0" fontId="40" fillId="17" borderId="71" xfId="0" applyFont="1" applyFill="1" applyBorder="1"/>
    <xf numFmtId="0" fontId="40" fillId="17" borderId="51" xfId="0" applyFont="1" applyFill="1" applyBorder="1"/>
    <xf numFmtId="0" fontId="32" fillId="9" borderId="0" xfId="0" applyFont="1" applyFill="1"/>
    <xf numFmtId="0" fontId="4" fillId="22" borderId="184" xfId="0" applyFont="1" applyFill="1" applyBorder="1" applyAlignment="1">
      <alignment horizontal="center"/>
    </xf>
    <xf numFmtId="0" fontId="4" fillId="22" borderId="185" xfId="0" applyFont="1" applyFill="1" applyBorder="1" applyAlignment="1">
      <alignment horizontal="center"/>
    </xf>
    <xf numFmtId="0" fontId="4" fillId="22" borderId="186" xfId="0" applyFont="1" applyFill="1" applyBorder="1" applyAlignment="1">
      <alignment horizontal="center"/>
    </xf>
    <xf numFmtId="0" fontId="4" fillId="22" borderId="195" xfId="0" applyFont="1" applyFill="1" applyBorder="1" applyAlignment="1">
      <alignment horizontal="center"/>
    </xf>
    <xf numFmtId="0" fontId="4" fillId="22" borderId="187" xfId="0" applyFont="1" applyFill="1" applyBorder="1" applyAlignment="1">
      <alignment horizontal="center"/>
    </xf>
    <xf numFmtId="0" fontId="28" fillId="17" borderId="203" xfId="0" applyFont="1" applyFill="1" applyBorder="1" applyAlignment="1">
      <alignment horizontal="center" vertical="center" textRotation="90"/>
    </xf>
    <xf numFmtId="0" fontId="28" fillId="17" borderId="205" xfId="0" applyFont="1" applyFill="1" applyBorder="1" applyAlignment="1">
      <alignment horizontal="center" vertical="center" textRotation="90"/>
    </xf>
    <xf numFmtId="0" fontId="28" fillId="17" borderId="203" xfId="0" applyFont="1" applyFill="1" applyBorder="1" applyAlignment="1">
      <alignment horizontal="center" vertical="center" textRotation="90" wrapText="1"/>
    </xf>
    <xf numFmtId="0" fontId="28" fillId="17" borderId="205" xfId="0" applyFont="1" applyFill="1" applyBorder="1" applyAlignment="1">
      <alignment horizontal="center" vertical="center" textRotation="90" wrapText="1"/>
    </xf>
    <xf numFmtId="0" fontId="28" fillId="17" borderId="206" xfId="0" applyFont="1" applyFill="1" applyBorder="1" applyAlignment="1">
      <alignment horizontal="center" vertical="center" textRotation="90" wrapText="1"/>
    </xf>
    <xf numFmtId="0" fontId="28" fillId="17" borderId="206" xfId="0" applyFont="1" applyFill="1" applyBorder="1" applyAlignment="1">
      <alignment horizontal="center" vertical="center" textRotation="90"/>
    </xf>
    <xf numFmtId="0" fontId="28" fillId="17" borderId="209" xfId="0" applyFont="1" applyFill="1" applyBorder="1" applyAlignment="1">
      <alignment horizontal="center" vertical="center" textRotation="90"/>
    </xf>
    <xf numFmtId="0" fontId="28" fillId="17" borderId="209" xfId="0" applyFont="1" applyFill="1" applyBorder="1" applyAlignment="1">
      <alignment horizontal="center" vertical="center" textRotation="90" wrapText="1"/>
    </xf>
    <xf numFmtId="0" fontId="49" fillId="17" borderId="203" xfId="0" applyFont="1" applyFill="1" applyBorder="1" applyAlignment="1">
      <alignment horizontal="center" vertical="center" textRotation="90" wrapText="1"/>
    </xf>
    <xf numFmtId="0" fontId="49" fillId="17" borderId="205" xfId="0" applyFont="1" applyFill="1" applyBorder="1" applyAlignment="1">
      <alignment horizontal="center" vertical="center" textRotation="90" wrapText="1"/>
    </xf>
    <xf numFmtId="0" fontId="49" fillId="17" borderId="206" xfId="0" applyFont="1" applyFill="1" applyBorder="1" applyAlignment="1">
      <alignment horizontal="center" vertical="center" textRotation="90" wrapText="1"/>
    </xf>
    <xf numFmtId="0" fontId="28" fillId="17" borderId="210" xfId="0" applyFont="1" applyFill="1" applyBorder="1" applyAlignment="1">
      <alignment horizontal="center" vertical="center" textRotation="90" wrapText="1"/>
    </xf>
    <xf numFmtId="0" fontId="28" fillId="17" borderId="212" xfId="0" applyFont="1" applyFill="1" applyBorder="1" applyAlignment="1">
      <alignment horizontal="center" vertical="center" textRotation="90" wrapText="1"/>
    </xf>
    <xf numFmtId="0" fontId="28" fillId="17" borderId="211" xfId="0" applyFont="1" applyFill="1" applyBorder="1" applyAlignment="1">
      <alignment horizontal="center" vertical="center" textRotation="90" wrapText="1"/>
    </xf>
    <xf numFmtId="0" fontId="28" fillId="0" borderId="212" xfId="0" applyFont="1" applyBorder="1" applyAlignment="1">
      <alignment horizontal="center" vertical="center" textRotation="90" wrapText="1"/>
    </xf>
    <xf numFmtId="0" fontId="28" fillId="0" borderId="211" xfId="0" applyFont="1" applyBorder="1" applyAlignment="1">
      <alignment horizontal="center" vertical="center" textRotation="90" wrapText="1"/>
    </xf>
    <xf numFmtId="0" fontId="28" fillId="0" borderId="210" xfId="0" applyFont="1" applyBorder="1" applyAlignment="1">
      <alignment horizontal="center" vertical="center" textRotation="90" wrapText="1"/>
    </xf>
  </cellXfs>
  <cellStyles count="4">
    <cellStyle name="Currency" xfId="3" builtinId="4"/>
    <cellStyle name="Normal" xfId="0" builtinId="0"/>
    <cellStyle name="Normal 2" xfId="1" xr:uid="{00000000-0005-0000-0000-000001000000}"/>
    <cellStyle name="Normal 7" xfId="2" xr:uid="{00000000-0005-0000-0000-000002000000}"/>
  </cellStyles>
  <dxfs count="1">
    <dxf>
      <font>
        <b/>
        <color rgb="FFC00000"/>
      </font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174625</xdr:rowOff>
    </xdr:from>
    <xdr:ext cx="1524000" cy="5238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4625" y="174625"/>
          <a:ext cx="1524000" cy="5238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58057</xdr:colOff>
      <xdr:row>0</xdr:row>
      <xdr:rowOff>0</xdr:rowOff>
    </xdr:from>
    <xdr:to>
      <xdr:col>0</xdr:col>
      <xdr:colOff>1527628</xdr:colOff>
      <xdr:row>1</xdr:row>
      <xdr:rowOff>194316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57" y="0"/>
          <a:ext cx="1469571" cy="4991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28575</xdr:rowOff>
    </xdr:from>
    <xdr:ext cx="1781175" cy="4667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133350</xdr:rowOff>
    </xdr:from>
    <xdr:ext cx="1466850" cy="4095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133350</xdr:rowOff>
    </xdr:from>
    <xdr:ext cx="1466850" cy="5048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filcom%20_budget_16_05_2013.V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and%20Challenges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NV%20budget%201.xls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flow and legend"/>
      <sheetName val="Instructions"/>
      <sheetName val="Budgeting ----&gt;"/>
      <sheetName val="Assumptions"/>
      <sheetName val="Personnel"/>
      <sheetName val="Travel"/>
      <sheetName val="Sub-Grants"/>
      <sheetName val="Capital Equipment"/>
      <sheetName val="Consulting"/>
      <sheetName val="Other Direct Costs"/>
      <sheetName val="Funding"/>
      <sheetName val="Geography &amp; FX"/>
      <sheetName val="Project Budget"/>
      <sheetName val="Gates Foundation Budget"/>
      <sheetName val="Co-funding"/>
      <sheetName val="Breakdown by Categories"/>
      <sheetName val="Indirect Cost Calculations"/>
      <sheetName val="Reporting &amp; Reforecasting --&gt;"/>
      <sheetName val="Actual Costs &amp; Expected Funding"/>
      <sheetName val="Period 1 Reforecast"/>
      <sheetName val="Period 2 Reforecast"/>
      <sheetName val="Period 3 Reforecast"/>
      <sheetName val="Period 4 Reforecast"/>
      <sheetName val="Period 5 Reforecast"/>
      <sheetName val="Period 6 Reforecast"/>
      <sheetName val="Period 7 Reforecast"/>
      <sheetName val="Geography &amp; FX Estimates"/>
      <sheetName val="Financial Progress Summary"/>
      <sheetName val="HIDDEN Budget Calc Tab"/>
    </sheetNames>
    <sheetDataSet>
      <sheetData sheetId="0"/>
      <sheetData sheetId="1"/>
      <sheetData sheetId="2"/>
      <sheetData sheetId="3">
        <row r="7">
          <cell r="C7" t="str">
            <v>BIOLOGICAL FILTERS &amp; COMPOSTERS LTD</v>
          </cell>
        </row>
        <row r="8">
          <cell r="C8" t="str">
            <v>DEVELOPMENT OF BIOFIL TOILET SYSTEM TO ACHIEVE SCALE UP</v>
          </cell>
        </row>
        <row r="11">
          <cell r="C11">
            <v>2013</v>
          </cell>
        </row>
        <row r="12">
          <cell r="C12">
            <v>2015</v>
          </cell>
        </row>
        <row r="15">
          <cell r="C15">
            <v>41410</v>
          </cell>
        </row>
        <row r="19">
          <cell r="C19">
            <v>0</v>
          </cell>
        </row>
        <row r="23">
          <cell r="C23">
            <v>0</v>
          </cell>
        </row>
        <row r="50">
          <cell r="C50" t="str">
            <v>Grand Challenges Canada</v>
          </cell>
        </row>
      </sheetData>
      <sheetData sheetId="4">
        <row r="8">
          <cell r="AF8">
            <v>324000</v>
          </cell>
        </row>
      </sheetData>
      <sheetData sheetId="5">
        <row r="8">
          <cell r="U8">
            <v>55700</v>
          </cell>
        </row>
      </sheetData>
      <sheetData sheetId="6">
        <row r="8">
          <cell r="U8">
            <v>0</v>
          </cell>
        </row>
      </sheetData>
      <sheetData sheetId="7">
        <row r="8">
          <cell r="AB8">
            <v>0</v>
          </cell>
        </row>
      </sheetData>
      <sheetData sheetId="8"/>
      <sheetData sheetId="9">
        <row r="8">
          <cell r="AB8">
            <v>107160</v>
          </cell>
        </row>
      </sheetData>
      <sheetData sheetId="10">
        <row r="20">
          <cell r="D20">
            <v>0.5</v>
          </cell>
          <cell r="G20">
            <v>0.5</v>
          </cell>
          <cell r="J20">
            <v>0</v>
          </cell>
          <cell r="M20">
            <v>0</v>
          </cell>
          <cell r="P20">
            <v>0.5</v>
          </cell>
          <cell r="S20">
            <v>0.5</v>
          </cell>
        </row>
      </sheetData>
      <sheetData sheetId="11"/>
      <sheetData sheetId="12">
        <row r="24">
          <cell r="J24">
            <v>957860</v>
          </cell>
        </row>
        <row r="31">
          <cell r="J31">
            <v>957860</v>
          </cell>
        </row>
      </sheetData>
      <sheetData sheetId="13">
        <row r="26">
          <cell r="J26">
            <v>478930</v>
          </cell>
        </row>
      </sheetData>
      <sheetData sheetId="14"/>
      <sheetData sheetId="15"/>
      <sheetData sheetId="16"/>
      <sheetData sheetId="17"/>
      <sheetData sheetId="18">
        <row r="12">
          <cell r="B12" t="str">
            <v>Period 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Staff Costs"/>
      <sheetName val="Supplies"/>
      <sheetName val="Exchange Rate"/>
      <sheetName val="Product Sales"/>
      <sheetName val="M&amp;E Costs"/>
      <sheetName val="FX"/>
    </sheetNames>
    <sheetDataSet>
      <sheetData sheetId="0"/>
      <sheetData sheetId="1"/>
      <sheetData sheetId="2"/>
      <sheetData sheetId="3">
        <row r="5">
          <cell r="B5">
            <v>84.77</v>
          </cell>
        </row>
      </sheetData>
      <sheetData sheetId="4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OVERHEAD"/>
      <sheetName val="STAFF"/>
      <sheetName val="MARKETING"/>
      <sheetName val="M&amp;E"/>
      <sheetName val="Exchange Rates"/>
    </sheetNames>
    <sheetDataSet>
      <sheetData sheetId="0"/>
      <sheetData sheetId="1"/>
      <sheetData sheetId="2"/>
      <sheetData sheetId="3"/>
      <sheetData sheetId="4"/>
      <sheetData sheetId="5">
        <row r="2">
          <cell r="B2">
            <v>85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1:O46"/>
  <sheetViews>
    <sheetView workbookViewId="0">
      <selection activeCell="D13" sqref="D13"/>
    </sheetView>
  </sheetViews>
  <sheetFormatPr baseColWidth="10" defaultColWidth="9.33203125" defaultRowHeight="20" x14ac:dyDescent="0.2"/>
  <cols>
    <col min="1" max="1" width="2.33203125" style="95" customWidth="1"/>
    <col min="2" max="2" width="71.5" style="104" customWidth="1"/>
    <col min="3" max="3" width="7" style="104" customWidth="1"/>
    <col min="4" max="4" width="72.33203125" style="104" customWidth="1"/>
    <col min="5" max="5" width="52" style="104" customWidth="1"/>
    <col min="6" max="15" width="9.33203125" style="104"/>
    <col min="16" max="16384" width="9.33203125" style="95"/>
  </cols>
  <sheetData>
    <row r="1" spans="2:15" ht="34" customHeight="1" x14ac:dyDescent="0.3">
      <c r="B1" s="494" t="s">
        <v>421</v>
      </c>
      <c r="C1" s="494"/>
      <c r="D1" s="494"/>
      <c r="E1" s="494"/>
      <c r="F1" s="200"/>
      <c r="G1" s="200"/>
      <c r="H1" s="200"/>
      <c r="I1" s="200"/>
      <c r="J1" s="200"/>
      <c r="K1" s="200"/>
      <c r="L1" s="95"/>
      <c r="M1" s="95"/>
      <c r="N1" s="95"/>
      <c r="O1" s="95"/>
    </row>
    <row r="2" spans="2:15" s="96" customFormat="1" ht="22" customHeight="1" x14ac:dyDescent="0.15">
      <c r="B2" s="495" t="s">
        <v>422</v>
      </c>
      <c r="C2" s="495"/>
      <c r="D2" s="495"/>
      <c r="E2" s="495"/>
    </row>
    <row r="3" spans="2:15" s="96" customFormat="1" ht="14.25" customHeight="1" x14ac:dyDescent="0.15">
      <c r="B3" s="97"/>
      <c r="C3" s="97"/>
      <c r="D3" s="97"/>
    </row>
    <row r="4" spans="2:15" s="96" customFormat="1" ht="20.25" customHeight="1" x14ac:dyDescent="0.2">
      <c r="B4" s="98" t="s">
        <v>395</v>
      </c>
      <c r="C4" s="98"/>
      <c r="D4" s="99"/>
      <c r="E4" s="99"/>
    </row>
    <row r="5" spans="2:15" s="96" customFormat="1" ht="14.25" customHeight="1" x14ac:dyDescent="0.15">
      <c r="B5" s="97"/>
      <c r="C5" s="97"/>
      <c r="D5" s="97"/>
    </row>
    <row r="6" spans="2:15" s="100" customFormat="1" ht="34" customHeight="1" x14ac:dyDescent="0.15">
      <c r="B6" s="101" t="s">
        <v>396</v>
      </c>
      <c r="C6" s="102"/>
      <c r="D6" s="103" t="s">
        <v>397</v>
      </c>
    </row>
    <row r="7" spans="2:15" s="100" customFormat="1" ht="14" x14ac:dyDescent="0.15">
      <c r="B7" s="102"/>
      <c r="C7" s="102"/>
    </row>
    <row r="8" spans="2:15" s="100" customFormat="1" ht="34" customHeight="1" x14ac:dyDescent="0.15">
      <c r="B8" s="101" t="s">
        <v>398</v>
      </c>
      <c r="C8" s="102"/>
      <c r="D8" s="103" t="s">
        <v>399</v>
      </c>
    </row>
    <row r="9" spans="2:15" s="100" customFormat="1" ht="14" x14ac:dyDescent="0.15">
      <c r="B9" s="102"/>
      <c r="C9" s="102"/>
    </row>
    <row r="10" spans="2:15" s="100" customFormat="1" ht="34" customHeight="1" x14ac:dyDescent="0.15">
      <c r="B10" s="101" t="s">
        <v>419</v>
      </c>
      <c r="C10" s="102"/>
      <c r="D10" s="103" t="s">
        <v>400</v>
      </c>
    </row>
    <row r="11" spans="2:15" s="100" customFormat="1" ht="14" x14ac:dyDescent="0.15">
      <c r="B11" s="102"/>
      <c r="C11" s="102"/>
    </row>
    <row r="12" spans="2:15" s="100" customFormat="1" ht="34" customHeight="1" x14ac:dyDescent="0.15">
      <c r="B12" s="101" t="s">
        <v>0</v>
      </c>
      <c r="C12" s="102"/>
      <c r="D12" s="485" t="s">
        <v>401</v>
      </c>
    </row>
    <row r="13" spans="2:15" s="100" customFormat="1" ht="14" x14ac:dyDescent="0.15"/>
    <row r="14" spans="2:15" s="100" customFormat="1" ht="34" customHeight="1" x14ac:dyDescent="0.15">
      <c r="B14" s="101" t="s">
        <v>1</v>
      </c>
      <c r="C14" s="102"/>
      <c r="D14" s="103" t="s">
        <v>2</v>
      </c>
    </row>
    <row r="15" spans="2:15" s="100" customFormat="1" ht="14" x14ac:dyDescent="0.15">
      <c r="B15" s="102"/>
      <c r="C15" s="102"/>
      <c r="D15" s="102"/>
    </row>
    <row r="16" spans="2:15" s="100" customFormat="1" ht="34" customHeight="1" x14ac:dyDescent="0.15">
      <c r="B16" s="101" t="s">
        <v>3</v>
      </c>
      <c r="C16" s="102"/>
      <c r="D16" s="103" t="s">
        <v>4</v>
      </c>
    </row>
    <row r="17" spans="2:5" s="100" customFormat="1" ht="14" x14ac:dyDescent="0.15">
      <c r="B17" s="102"/>
      <c r="C17" s="102"/>
      <c r="D17" s="102"/>
      <c r="E17" s="102"/>
    </row>
    <row r="18" spans="2:5" x14ac:dyDescent="0.2">
      <c r="B18" s="98" t="s">
        <v>402</v>
      </c>
      <c r="C18" s="98"/>
      <c r="D18" s="99"/>
      <c r="E18" s="99"/>
    </row>
    <row r="19" spans="2:5" x14ac:dyDescent="0.2">
      <c r="B19" s="201"/>
      <c r="C19" s="201"/>
      <c r="D19" s="202"/>
    </row>
    <row r="20" spans="2:5" x14ac:dyDescent="0.2">
      <c r="B20" s="496" t="s">
        <v>619</v>
      </c>
      <c r="C20" s="497"/>
      <c r="D20" s="497"/>
    </row>
    <row r="21" spans="2:5" ht="31" x14ac:dyDescent="0.2">
      <c r="B21" s="203" t="s">
        <v>620</v>
      </c>
      <c r="C21" s="201"/>
      <c r="D21" s="204"/>
    </row>
    <row r="22" spans="2:5" x14ac:dyDescent="0.2">
      <c r="B22" s="205"/>
      <c r="C22" s="201"/>
      <c r="D22" s="206"/>
    </row>
    <row r="23" spans="2:5" ht="18" customHeight="1" x14ac:dyDescent="0.2">
      <c r="B23" s="343" t="s">
        <v>5</v>
      </c>
      <c r="C23" s="205" t="s">
        <v>6</v>
      </c>
      <c r="D23" s="343" t="s">
        <v>403</v>
      </c>
    </row>
    <row r="24" spans="2:5" x14ac:dyDescent="0.2">
      <c r="B24" s="105" t="s">
        <v>7</v>
      </c>
      <c r="C24" s="106"/>
      <c r="D24" s="208"/>
    </row>
    <row r="25" spans="2:5" x14ac:dyDescent="0.2">
      <c r="B25" s="107" t="s">
        <v>8</v>
      </c>
      <c r="C25" s="108"/>
      <c r="D25" s="209"/>
    </row>
    <row r="26" spans="2:5" x14ac:dyDescent="0.2">
      <c r="B26" s="109" t="s">
        <v>9</v>
      </c>
      <c r="C26" s="110"/>
      <c r="D26" s="210"/>
    </row>
    <row r="27" spans="2:5" x14ac:dyDescent="0.2">
      <c r="B27" s="207"/>
      <c r="C27" s="207"/>
      <c r="D27" s="207"/>
    </row>
    <row r="28" spans="2:5" x14ac:dyDescent="0.2">
      <c r="B28" s="355" t="s">
        <v>621</v>
      </c>
      <c r="C28" s="207"/>
      <c r="D28" s="207"/>
    </row>
    <row r="29" spans="2:5" x14ac:dyDescent="0.2">
      <c r="B29" s="356" t="s">
        <v>622</v>
      </c>
      <c r="C29" s="357"/>
      <c r="D29" s="358"/>
    </row>
    <row r="30" spans="2:5" ht="34" customHeight="1" x14ac:dyDescent="0.2">
      <c r="B30" s="359" t="s">
        <v>623</v>
      </c>
      <c r="C30" s="360"/>
      <c r="D30" s="361"/>
    </row>
    <row r="31" spans="2:5" ht="14" customHeight="1" x14ac:dyDescent="0.2">
      <c r="B31" s="360"/>
      <c r="C31" s="360"/>
      <c r="D31" s="362"/>
    </row>
    <row r="32" spans="2:5" ht="35" customHeight="1" x14ac:dyDescent="0.2">
      <c r="B32" s="359" t="s">
        <v>624</v>
      </c>
      <c r="C32" s="360"/>
      <c r="D32" s="361"/>
    </row>
    <row r="33" spans="2:4" ht="14" customHeight="1" x14ac:dyDescent="0.2">
      <c r="B33" s="360"/>
      <c r="C33" s="360"/>
      <c r="D33" s="362"/>
    </row>
    <row r="34" spans="2:4" ht="34" customHeight="1" x14ac:dyDescent="0.2">
      <c r="B34" s="363" t="s">
        <v>625</v>
      </c>
      <c r="C34" s="360"/>
      <c r="D34" s="361"/>
    </row>
    <row r="35" spans="2:4" ht="14" customHeight="1" x14ac:dyDescent="0.2">
      <c r="B35" s="207"/>
      <c r="C35" s="207"/>
      <c r="D35" s="207"/>
    </row>
    <row r="36" spans="2:4" x14ac:dyDescent="0.2">
      <c r="B36" s="356" t="s">
        <v>626</v>
      </c>
      <c r="C36" s="357"/>
      <c r="D36" s="358"/>
    </row>
    <row r="37" spans="2:4" ht="34" customHeight="1" x14ac:dyDescent="0.2">
      <c r="B37" s="359" t="s">
        <v>627</v>
      </c>
      <c r="C37" s="360"/>
      <c r="D37" s="361"/>
    </row>
    <row r="38" spans="2:4" ht="14" customHeight="1" x14ac:dyDescent="0.2">
      <c r="B38" s="360"/>
      <c r="C38" s="360"/>
      <c r="D38" s="362"/>
    </row>
    <row r="39" spans="2:4" ht="34" customHeight="1" x14ac:dyDescent="0.2">
      <c r="B39" s="359" t="s">
        <v>628</v>
      </c>
      <c r="C39" s="360"/>
      <c r="D39" s="361"/>
    </row>
    <row r="40" spans="2:4" ht="14" customHeight="1" x14ac:dyDescent="0.2">
      <c r="B40" s="360"/>
      <c r="C40" s="360"/>
      <c r="D40" s="362"/>
    </row>
    <row r="41" spans="2:4" ht="35" customHeight="1" x14ac:dyDescent="0.2">
      <c r="B41" s="363" t="s">
        <v>625</v>
      </c>
      <c r="C41" s="360"/>
      <c r="D41" s="361"/>
    </row>
    <row r="42" spans="2:4" ht="14" customHeight="1" x14ac:dyDescent="0.2">
      <c r="B42" s="207"/>
      <c r="C42" s="207"/>
      <c r="D42" s="207"/>
    </row>
    <row r="43" spans="2:4" x14ac:dyDescent="0.2">
      <c r="B43" s="364" t="s">
        <v>629</v>
      </c>
      <c r="C43" s="365"/>
      <c r="D43" s="365"/>
    </row>
    <row r="44" spans="2:4" ht="34" customHeight="1" x14ac:dyDescent="0.2">
      <c r="B44" s="359" t="s">
        <v>630</v>
      </c>
      <c r="C44" s="360"/>
      <c r="D44" s="361"/>
    </row>
    <row r="45" spans="2:4" ht="14" customHeight="1" x14ac:dyDescent="0.2">
      <c r="B45" s="360"/>
      <c r="C45" s="360"/>
      <c r="D45" s="362"/>
    </row>
    <row r="46" spans="2:4" ht="46" x14ac:dyDescent="0.2">
      <c r="B46" s="359" t="s">
        <v>631</v>
      </c>
      <c r="C46" s="360"/>
      <c r="D46" s="361"/>
    </row>
  </sheetData>
  <mergeCells count="3">
    <mergeCell ref="B1:E1"/>
    <mergeCell ref="B2:E2"/>
    <mergeCell ref="B20:D20"/>
  </mergeCells>
  <conditionalFormatting sqref="B19:E19">
    <cfRule type="containsText" dxfId="0" priority="1" operator="containsText" text="Error">
      <formula>NOT(ISERROR(SEARCH(("Error"),(B19))))</formula>
    </cfRule>
  </conditionalFormatting>
  <pageMargins left="0.7" right="0.7" top="0.75" bottom="0.75" header="0" footer="0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'Data Validation'!$B$5:$B$201</xm:f>
          </x14:formula1>
          <xm:sqref>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5"/>
  <sheetViews>
    <sheetView showGridLines="0" topLeftCell="A43" workbookViewId="0">
      <selection activeCell="I10" sqref="B6:I10"/>
    </sheetView>
  </sheetViews>
  <sheetFormatPr baseColWidth="10" defaultColWidth="9.33203125" defaultRowHeight="15" x14ac:dyDescent="0.2"/>
  <cols>
    <col min="1" max="1" width="52.33203125" style="167" customWidth="1"/>
    <col min="2" max="2" width="14" style="167" customWidth="1"/>
    <col min="3" max="3" width="13.5" style="167" customWidth="1"/>
    <col min="4" max="4" width="14.5" style="167" customWidth="1"/>
    <col min="5" max="8" width="18.5" style="167" customWidth="1"/>
    <col min="9" max="9" width="19" style="167" customWidth="1"/>
    <col min="10" max="16384" width="9.33203125" style="167"/>
  </cols>
  <sheetData>
    <row r="1" spans="1:10" s="112" customFormat="1" ht="24" customHeight="1" x14ac:dyDescent="0.3">
      <c r="A1" s="494" t="s">
        <v>421</v>
      </c>
      <c r="B1" s="494"/>
      <c r="C1" s="494"/>
      <c r="D1" s="494"/>
      <c r="E1" s="494"/>
      <c r="F1" s="494"/>
      <c r="G1" s="494"/>
      <c r="H1" s="494"/>
      <c r="I1" s="494"/>
    </row>
    <row r="2" spans="1:10" s="112" customFormat="1" ht="23.25" customHeight="1" x14ac:dyDescent="0.2">
      <c r="A2" s="507" t="s">
        <v>425</v>
      </c>
      <c r="B2" s="507"/>
      <c r="C2" s="507"/>
      <c r="D2" s="507"/>
      <c r="E2" s="507"/>
      <c r="F2" s="507"/>
      <c r="G2" s="507"/>
      <c r="H2" s="507"/>
      <c r="I2" s="507"/>
    </row>
    <row r="3" spans="1:10" s="112" customFormat="1" ht="16" customHeight="1" x14ac:dyDescent="0.2">
      <c r="A3" s="113"/>
      <c r="B3" s="113"/>
      <c r="C3" s="113"/>
      <c r="D3" s="113"/>
      <c r="E3" s="113"/>
      <c r="F3" s="113"/>
      <c r="G3" s="218"/>
      <c r="H3" s="113"/>
      <c r="I3" s="113"/>
    </row>
    <row r="4" spans="1:10" s="116" customFormat="1" ht="28.5" customHeight="1" x14ac:dyDescent="0.2">
      <c r="A4" s="114" t="s">
        <v>10</v>
      </c>
      <c r="B4" s="115"/>
      <c r="C4" s="115"/>
      <c r="D4" s="115"/>
      <c r="E4" s="115"/>
      <c r="F4" s="115"/>
      <c r="G4" s="115"/>
      <c r="H4" s="115"/>
      <c r="I4" s="350"/>
    </row>
    <row r="5" spans="1:10" s="112" customFormat="1" ht="33" customHeight="1" x14ac:dyDescent="0.2">
      <c r="A5" s="117" t="s">
        <v>11</v>
      </c>
      <c r="B5" s="118" t="s">
        <v>12</v>
      </c>
      <c r="C5" s="118" t="s">
        <v>22</v>
      </c>
      <c r="D5" s="118" t="s">
        <v>13</v>
      </c>
      <c r="E5" s="118" t="s">
        <v>14</v>
      </c>
      <c r="F5" s="118" t="s">
        <v>43</v>
      </c>
      <c r="G5" s="118" t="s">
        <v>15</v>
      </c>
      <c r="H5" s="118" t="s">
        <v>23</v>
      </c>
      <c r="I5" s="351" t="s">
        <v>16</v>
      </c>
      <c r="J5" s="119"/>
    </row>
    <row r="6" spans="1:10" s="112" customFormat="1" ht="32.25" customHeight="1" x14ac:dyDescent="0.3">
      <c r="A6" s="120" t="s">
        <v>17</v>
      </c>
      <c r="B6" s="121"/>
      <c r="C6" s="121"/>
      <c r="D6" s="121"/>
      <c r="E6" s="121"/>
      <c r="F6" s="121"/>
      <c r="G6" s="121"/>
      <c r="H6" s="122"/>
      <c r="I6" s="219"/>
      <c r="J6" s="119"/>
    </row>
    <row r="7" spans="1:10" s="128" customFormat="1" ht="32.25" customHeight="1" x14ac:dyDescent="0.3">
      <c r="A7" s="123" t="s">
        <v>18</v>
      </c>
      <c r="B7" s="124"/>
      <c r="C7" s="124"/>
      <c r="D7" s="125"/>
      <c r="E7" s="124"/>
      <c r="F7" s="124"/>
      <c r="G7" s="124"/>
      <c r="H7" s="126"/>
      <c r="I7" s="220"/>
      <c r="J7" s="127"/>
    </row>
    <row r="8" spans="1:10" s="128" customFormat="1" ht="32.25" customHeight="1" x14ac:dyDescent="0.3">
      <c r="A8" s="123" t="s">
        <v>19</v>
      </c>
      <c r="B8" s="124"/>
      <c r="C8" s="124"/>
      <c r="D8" s="124"/>
      <c r="E8" s="124"/>
      <c r="F8" s="124"/>
      <c r="G8" s="124"/>
      <c r="H8" s="126"/>
      <c r="I8" s="220"/>
    </row>
    <row r="9" spans="1:10" s="128" customFormat="1" ht="32.25" customHeight="1" x14ac:dyDescent="0.3">
      <c r="A9" s="187" t="s">
        <v>20</v>
      </c>
      <c r="B9" s="188"/>
      <c r="C9" s="188"/>
      <c r="D9" s="188"/>
      <c r="E9" s="188"/>
      <c r="F9" s="188"/>
      <c r="G9" s="188"/>
      <c r="H9" s="189"/>
      <c r="I9" s="220"/>
    </row>
    <row r="10" spans="1:10" s="128" customFormat="1" ht="32.25" customHeight="1" x14ac:dyDescent="0.3">
      <c r="A10" s="129" t="s">
        <v>404</v>
      </c>
      <c r="B10" s="130"/>
      <c r="C10" s="130"/>
      <c r="D10" s="131"/>
      <c r="E10" s="130"/>
      <c r="F10" s="130"/>
      <c r="G10" s="130"/>
      <c r="H10" s="132"/>
      <c r="I10" s="221"/>
    </row>
    <row r="11" spans="1:10" s="112" customFormat="1" x14ac:dyDescent="0.2">
      <c r="A11" s="133"/>
      <c r="B11" s="133"/>
      <c r="C11" s="133"/>
      <c r="D11" s="134"/>
      <c r="E11" s="134"/>
      <c r="F11" s="134"/>
      <c r="G11" s="222"/>
      <c r="H11" s="134"/>
      <c r="I11" s="222"/>
    </row>
    <row r="12" spans="1:10" s="112" customFormat="1" ht="18" x14ac:dyDescent="0.2">
      <c r="A12" s="114" t="s">
        <v>405</v>
      </c>
      <c r="B12" s="115"/>
      <c r="C12" s="115"/>
      <c r="D12" s="115"/>
      <c r="E12" s="115"/>
      <c r="F12" s="115"/>
      <c r="G12" s="115"/>
      <c r="H12" s="115"/>
      <c r="I12" s="115"/>
    </row>
    <row r="13" spans="1:10" s="112" customFormat="1" ht="48" x14ac:dyDescent="0.2">
      <c r="A13" s="135" t="s">
        <v>11</v>
      </c>
      <c r="B13" s="136" t="s">
        <v>12</v>
      </c>
      <c r="C13" s="136" t="s">
        <v>22</v>
      </c>
      <c r="D13" s="136" t="s">
        <v>13</v>
      </c>
      <c r="E13" s="136" t="s">
        <v>14</v>
      </c>
      <c r="F13" s="136" t="s">
        <v>23</v>
      </c>
      <c r="G13" s="502" t="s">
        <v>16</v>
      </c>
      <c r="H13" s="503"/>
      <c r="I13" s="504"/>
    </row>
    <row r="14" spans="1:10" s="112" customFormat="1" ht="71.25" customHeight="1" x14ac:dyDescent="0.3">
      <c r="A14" s="137" t="s">
        <v>424</v>
      </c>
      <c r="B14" s="138"/>
      <c r="C14" s="138"/>
      <c r="D14" s="138"/>
      <c r="E14" s="138"/>
      <c r="F14" s="139"/>
      <c r="G14" s="508"/>
      <c r="H14" s="509"/>
      <c r="I14" s="510"/>
    </row>
    <row r="15" spans="1:10" s="112" customFormat="1" x14ac:dyDescent="0.2">
      <c r="A15" s="133"/>
      <c r="B15" s="133"/>
      <c r="C15" s="133"/>
      <c r="D15" s="134"/>
      <c r="E15" s="134"/>
      <c r="F15" s="134"/>
      <c r="G15" s="222"/>
      <c r="H15" s="134"/>
      <c r="I15" s="134"/>
    </row>
    <row r="16" spans="1:10" s="112" customFormat="1" ht="18" x14ac:dyDescent="0.2">
      <c r="A16" s="114" t="s">
        <v>406</v>
      </c>
      <c r="B16" s="115"/>
      <c r="C16" s="115"/>
      <c r="D16" s="115"/>
      <c r="E16" s="115"/>
      <c r="F16" s="115"/>
      <c r="G16" s="115"/>
      <c r="H16" s="115"/>
      <c r="I16" s="115"/>
    </row>
    <row r="17" spans="1:10" s="112" customFormat="1" x14ac:dyDescent="0.2">
      <c r="A17" s="347" t="s">
        <v>407</v>
      </c>
      <c r="B17" s="348"/>
      <c r="C17" s="348"/>
      <c r="D17" s="348"/>
      <c r="E17" s="348"/>
      <c r="F17" s="348"/>
      <c r="G17" s="348"/>
      <c r="H17" s="348"/>
      <c r="I17" s="349"/>
    </row>
    <row r="18" spans="1:10" s="112" customFormat="1" ht="48" x14ac:dyDescent="0.2">
      <c r="A18" s="140" t="s">
        <v>11</v>
      </c>
      <c r="B18" s="141" t="s">
        <v>38</v>
      </c>
      <c r="C18" s="141" t="s">
        <v>408</v>
      </c>
      <c r="D18" s="141" t="s">
        <v>13</v>
      </c>
      <c r="E18" s="141" t="s">
        <v>14</v>
      </c>
      <c r="F18" s="141" t="s">
        <v>23</v>
      </c>
      <c r="G18" s="511" t="s">
        <v>16</v>
      </c>
      <c r="H18" s="512"/>
      <c r="I18" s="513"/>
      <c r="J18" s="134"/>
    </row>
    <row r="19" spans="1:10" s="112" customFormat="1" ht="37" customHeight="1" x14ac:dyDescent="0.3">
      <c r="A19" s="142" t="s">
        <v>409</v>
      </c>
      <c r="B19" s="143"/>
      <c r="C19" s="143"/>
      <c r="D19" s="121"/>
      <c r="E19" s="121"/>
      <c r="F19" s="122"/>
      <c r="G19" s="514"/>
      <c r="H19" s="515"/>
      <c r="I19" s="516"/>
      <c r="J19" s="134"/>
    </row>
    <row r="20" spans="1:10" s="112" customFormat="1" ht="37" customHeight="1" x14ac:dyDescent="0.3">
      <c r="A20" s="144" t="s">
        <v>410</v>
      </c>
      <c r="B20" s="145"/>
      <c r="C20" s="145"/>
      <c r="D20" s="124"/>
      <c r="E20" s="146"/>
      <c r="F20" s="147"/>
      <c r="G20" s="517"/>
      <c r="H20" s="518"/>
      <c r="I20" s="519"/>
      <c r="J20" s="134"/>
    </row>
    <row r="21" spans="1:10" s="112" customFormat="1" ht="37" customHeight="1" x14ac:dyDescent="0.3">
      <c r="A21" s="148" t="s">
        <v>590</v>
      </c>
      <c r="B21" s="149"/>
      <c r="C21" s="149"/>
      <c r="D21" s="130"/>
      <c r="E21" s="130"/>
      <c r="F21" s="132"/>
      <c r="G21" s="498"/>
      <c r="H21" s="499"/>
      <c r="I21" s="500"/>
      <c r="J21" s="134"/>
    </row>
    <row r="22" spans="1:10" s="112" customFormat="1" ht="18" customHeight="1" x14ac:dyDescent="0.3">
      <c r="A22" s="150"/>
      <c r="B22" s="151"/>
      <c r="C22" s="151"/>
      <c r="D22" s="151"/>
      <c r="E22" s="152"/>
      <c r="F22" s="151"/>
      <c r="G22" s="151"/>
      <c r="H22" s="151"/>
      <c r="I22" s="153"/>
    </row>
    <row r="23" spans="1:10" s="112" customFormat="1" x14ac:dyDescent="0.2">
      <c r="A23" s="347" t="s">
        <v>411</v>
      </c>
      <c r="B23" s="348"/>
      <c r="C23" s="348"/>
      <c r="D23" s="348"/>
      <c r="E23" s="348"/>
      <c r="F23" s="348"/>
      <c r="G23" s="348"/>
      <c r="H23" s="348"/>
      <c r="I23" s="349"/>
    </row>
    <row r="24" spans="1:10" s="112" customFormat="1" ht="48" x14ac:dyDescent="0.2">
      <c r="A24" s="154" t="s">
        <v>11</v>
      </c>
      <c r="B24" s="155" t="s">
        <v>38</v>
      </c>
      <c r="C24" s="155" t="s">
        <v>408</v>
      </c>
      <c r="D24" s="155" t="s">
        <v>13</v>
      </c>
      <c r="E24" s="155" t="s">
        <v>14</v>
      </c>
      <c r="F24" s="155" t="s">
        <v>23</v>
      </c>
      <c r="G24" s="520" t="s">
        <v>16</v>
      </c>
      <c r="H24" s="521"/>
      <c r="I24" s="522"/>
      <c r="J24" s="134"/>
    </row>
    <row r="25" spans="1:10" s="112" customFormat="1" ht="37" customHeight="1" x14ac:dyDescent="0.3">
      <c r="A25" s="156" t="s">
        <v>412</v>
      </c>
      <c r="B25" s="157"/>
      <c r="C25" s="157"/>
      <c r="D25" s="158"/>
      <c r="E25" s="158"/>
      <c r="F25" s="159"/>
      <c r="G25" s="523"/>
      <c r="H25" s="524"/>
      <c r="I25" s="525"/>
      <c r="J25" s="134"/>
    </row>
    <row r="26" spans="1:10" s="112" customFormat="1" ht="37" customHeight="1" x14ac:dyDescent="0.3">
      <c r="A26" s="160" t="s">
        <v>72</v>
      </c>
      <c r="B26" s="161"/>
      <c r="C26" s="161"/>
      <c r="D26" s="124"/>
      <c r="E26" s="162"/>
      <c r="F26" s="163"/>
      <c r="G26" s="517"/>
      <c r="H26" s="518"/>
      <c r="I26" s="526"/>
      <c r="J26" s="134"/>
    </row>
    <row r="27" spans="1:10" s="112" customFormat="1" ht="37" customHeight="1" x14ac:dyDescent="0.3">
      <c r="A27" s="164" t="s">
        <v>413</v>
      </c>
      <c r="B27" s="165"/>
      <c r="C27" s="165"/>
      <c r="D27" s="124"/>
      <c r="E27" s="124"/>
      <c r="F27" s="126"/>
      <c r="G27" s="517"/>
      <c r="H27" s="518"/>
      <c r="I27" s="526"/>
      <c r="J27" s="134"/>
    </row>
    <row r="28" spans="1:10" s="112" customFormat="1" ht="37" customHeight="1" x14ac:dyDescent="0.3">
      <c r="A28" s="164" t="s">
        <v>39</v>
      </c>
      <c r="B28" s="165"/>
      <c r="C28" s="165"/>
      <c r="D28" s="124"/>
      <c r="E28" s="124"/>
      <c r="F28" s="126"/>
      <c r="G28" s="517"/>
      <c r="H28" s="518"/>
      <c r="I28" s="526"/>
      <c r="J28" s="134"/>
    </row>
    <row r="29" spans="1:10" s="112" customFormat="1" ht="37" customHeight="1" x14ac:dyDescent="0.3">
      <c r="A29" s="148" t="s">
        <v>591</v>
      </c>
      <c r="B29" s="149"/>
      <c r="C29" s="149"/>
      <c r="D29" s="130"/>
      <c r="E29" s="130"/>
      <c r="F29" s="132"/>
      <c r="G29" s="498"/>
      <c r="H29" s="499"/>
      <c r="I29" s="501"/>
      <c r="J29" s="134"/>
    </row>
    <row r="30" spans="1:10" s="112" customFormat="1" x14ac:dyDescent="0.2">
      <c r="A30" s="133"/>
      <c r="B30" s="133"/>
      <c r="C30" s="133"/>
      <c r="D30" s="134"/>
      <c r="E30" s="134"/>
      <c r="F30" s="134"/>
      <c r="G30" s="222"/>
      <c r="H30" s="134"/>
      <c r="I30" s="134"/>
    </row>
    <row r="31" spans="1:10" ht="29.25" customHeight="1" x14ac:dyDescent="0.2">
      <c r="A31" s="505" t="s">
        <v>414</v>
      </c>
      <c r="B31" s="506"/>
      <c r="C31" s="506"/>
      <c r="D31" s="166"/>
      <c r="E31" s="166"/>
      <c r="F31" s="166"/>
      <c r="G31" s="166"/>
      <c r="H31" s="166"/>
      <c r="I31" s="352"/>
    </row>
    <row r="32" spans="1:10" ht="48" x14ac:dyDescent="0.2">
      <c r="A32" s="168" t="s">
        <v>11</v>
      </c>
      <c r="B32" s="169" t="s">
        <v>12</v>
      </c>
      <c r="C32" s="169" t="s">
        <v>22</v>
      </c>
      <c r="D32" s="169" t="s">
        <v>13</v>
      </c>
      <c r="E32" s="170" t="s">
        <v>14</v>
      </c>
      <c r="F32" s="169" t="s">
        <v>43</v>
      </c>
      <c r="G32" s="169" t="s">
        <v>616</v>
      </c>
      <c r="H32" s="171" t="s">
        <v>23</v>
      </c>
      <c r="I32" s="217" t="s">
        <v>16</v>
      </c>
    </row>
    <row r="33" spans="1:10" ht="33" customHeight="1" x14ac:dyDescent="0.3">
      <c r="A33" s="172" t="s">
        <v>24</v>
      </c>
      <c r="B33" s="173"/>
      <c r="C33" s="173"/>
      <c r="D33" s="121"/>
      <c r="E33" s="121"/>
      <c r="F33" s="173"/>
      <c r="G33" s="345"/>
      <c r="H33" s="122"/>
      <c r="I33" s="487"/>
      <c r="J33" s="174"/>
    </row>
    <row r="34" spans="1:10" ht="33" customHeight="1" x14ac:dyDescent="0.3">
      <c r="A34" s="175" t="s">
        <v>25</v>
      </c>
      <c r="B34" s="176"/>
      <c r="C34" s="176"/>
      <c r="D34" s="125"/>
      <c r="E34" s="162"/>
      <c r="F34" s="176"/>
      <c r="G34" s="346"/>
      <c r="H34" s="163"/>
      <c r="I34" s="488"/>
      <c r="J34" s="174"/>
    </row>
    <row r="35" spans="1:10" ht="33" customHeight="1" x14ac:dyDescent="0.3">
      <c r="A35" s="177" t="s">
        <v>423</v>
      </c>
      <c r="B35" s="178"/>
      <c r="C35" s="178"/>
      <c r="D35" s="125"/>
      <c r="E35" s="124"/>
      <c r="F35" s="178"/>
      <c r="G35" s="346"/>
      <c r="H35" s="126"/>
      <c r="I35" s="488"/>
      <c r="J35" s="174"/>
    </row>
    <row r="36" spans="1:10" ht="33" customHeight="1" x14ac:dyDescent="0.3">
      <c r="A36" s="190" t="s">
        <v>26</v>
      </c>
      <c r="B36" s="191"/>
      <c r="C36" s="191"/>
      <c r="D36" s="192"/>
      <c r="E36" s="188"/>
      <c r="F36" s="191"/>
      <c r="G36" s="346"/>
      <c r="H36" s="189"/>
      <c r="I36" s="353"/>
      <c r="J36" s="174"/>
    </row>
    <row r="37" spans="1:10" ht="33" customHeight="1" x14ac:dyDescent="0.3">
      <c r="A37" s="179" t="s">
        <v>592</v>
      </c>
      <c r="B37" s="180"/>
      <c r="C37" s="180"/>
      <c r="D37" s="130"/>
      <c r="E37" s="130"/>
      <c r="F37" s="180"/>
      <c r="G37" s="344"/>
      <c r="H37" s="132"/>
      <c r="I37" s="489"/>
    </row>
    <row r="39" spans="1:10" s="116" customFormat="1" ht="28.5" customHeight="1" x14ac:dyDescent="0.2">
      <c r="A39" s="181" t="s">
        <v>415</v>
      </c>
      <c r="B39" s="182"/>
      <c r="C39" s="182"/>
      <c r="D39" s="182"/>
      <c r="E39" s="182"/>
      <c r="F39" s="182"/>
      <c r="G39" s="182"/>
      <c r="H39" s="183"/>
      <c r="I39" s="115"/>
    </row>
    <row r="40" spans="1:10" s="116" customFormat="1" ht="34.5" customHeight="1" x14ac:dyDescent="0.2">
      <c r="A40" s="184" t="s">
        <v>11</v>
      </c>
      <c r="B40" s="185" t="s">
        <v>12</v>
      </c>
      <c r="C40" s="185" t="s">
        <v>22</v>
      </c>
      <c r="D40" s="185" t="s">
        <v>13</v>
      </c>
      <c r="E40" s="185" t="s">
        <v>14</v>
      </c>
      <c r="F40" s="185" t="s">
        <v>23</v>
      </c>
      <c r="G40" s="502" t="s">
        <v>16</v>
      </c>
      <c r="H40" s="503"/>
      <c r="I40" s="504"/>
    </row>
    <row r="41" spans="1:10" s="112" customFormat="1" ht="18" customHeight="1" x14ac:dyDescent="0.2">
      <c r="A41" s="193" t="s">
        <v>17</v>
      </c>
      <c r="B41" s="193"/>
      <c r="C41" s="193"/>
      <c r="D41" s="193"/>
      <c r="E41" s="193"/>
      <c r="F41" s="193"/>
      <c r="G41" s="527"/>
      <c r="H41" s="527"/>
      <c r="I41" s="528"/>
    </row>
    <row r="42" spans="1:10" s="112" customFormat="1" ht="41.25" customHeight="1" x14ac:dyDescent="0.3">
      <c r="A42" s="19" t="s">
        <v>28</v>
      </c>
      <c r="B42" s="20"/>
      <c r="C42" s="21"/>
      <c r="D42" s="22"/>
      <c r="E42" s="21"/>
      <c r="F42" s="213"/>
      <c r="G42" s="529"/>
      <c r="H42" s="530"/>
      <c r="I42" s="531"/>
    </row>
    <row r="43" spans="1:10" ht="31.5" customHeight="1" x14ac:dyDescent="0.3">
      <c r="A43" s="23" t="s">
        <v>29</v>
      </c>
      <c r="B43" s="24"/>
      <c r="C43" s="24"/>
      <c r="D43" s="25"/>
      <c r="E43" s="24"/>
      <c r="F43" s="63"/>
      <c r="G43" s="532"/>
      <c r="H43" s="533"/>
      <c r="I43" s="534"/>
    </row>
    <row r="44" spans="1:10" ht="17.25" customHeight="1" x14ac:dyDescent="0.2">
      <c r="A44" s="7" t="s">
        <v>30</v>
      </c>
      <c r="B44" s="8"/>
      <c r="C44" s="8"/>
      <c r="D44" s="8"/>
      <c r="E44" s="8"/>
      <c r="F44" s="8"/>
      <c r="G44" s="535"/>
      <c r="H44" s="535"/>
      <c r="I44" s="536"/>
    </row>
    <row r="45" spans="1:10" ht="31.5" customHeight="1" x14ac:dyDescent="0.3">
      <c r="A45" s="26" t="s">
        <v>31</v>
      </c>
      <c r="B45" s="20"/>
      <c r="C45" s="20"/>
      <c r="D45" s="22"/>
      <c r="E45" s="20"/>
      <c r="F45" s="213"/>
      <c r="G45" s="529"/>
      <c r="H45" s="530"/>
      <c r="I45" s="531"/>
    </row>
    <row r="46" spans="1:10" s="186" customFormat="1" ht="31.5" customHeight="1" x14ac:dyDescent="0.3">
      <c r="A46" s="23" t="s">
        <v>32</v>
      </c>
      <c r="B46" s="27"/>
      <c r="C46" s="27"/>
      <c r="D46" s="25"/>
      <c r="E46" s="27"/>
      <c r="F46" s="63"/>
      <c r="G46" s="532"/>
      <c r="H46" s="533"/>
      <c r="I46" s="534"/>
    </row>
    <row r="47" spans="1:10" ht="15" customHeight="1" x14ac:dyDescent="0.2">
      <c r="A47" s="7" t="s">
        <v>33</v>
      </c>
      <c r="B47" s="8"/>
      <c r="C47" s="8"/>
      <c r="D47" s="8"/>
      <c r="E47" s="8"/>
      <c r="F47" s="8"/>
      <c r="G47" s="535"/>
      <c r="H47" s="535"/>
      <c r="I47" s="536"/>
    </row>
    <row r="48" spans="1:10" ht="31.5" customHeight="1" x14ac:dyDescent="0.3">
      <c r="A48" s="28" t="s">
        <v>34</v>
      </c>
      <c r="B48" s="29"/>
      <c r="C48" s="29"/>
      <c r="D48" s="25"/>
      <c r="E48" s="30"/>
      <c r="F48" s="54"/>
      <c r="G48" s="529"/>
      <c r="H48" s="530"/>
      <c r="I48" s="531"/>
    </row>
    <row r="49" spans="1:9" ht="31.5" customHeight="1" x14ac:dyDescent="0.3">
      <c r="A49" s="23" t="s">
        <v>35</v>
      </c>
      <c r="B49" s="24"/>
      <c r="C49" s="24"/>
      <c r="D49" s="25"/>
      <c r="E49" s="24"/>
      <c r="F49" s="492"/>
      <c r="G49" s="532"/>
      <c r="H49" s="533"/>
      <c r="I49" s="534"/>
    </row>
    <row r="50" spans="1:9" ht="13.5" customHeight="1" x14ac:dyDescent="0.2">
      <c r="A50" s="6" t="s">
        <v>20</v>
      </c>
      <c r="B50" s="8"/>
      <c r="C50" s="8"/>
      <c r="D50" s="8"/>
      <c r="E50" s="8"/>
      <c r="F50" s="8"/>
      <c r="G50" s="535"/>
      <c r="H50" s="535"/>
      <c r="I50" s="536"/>
    </row>
    <row r="51" spans="1:9" ht="31.5" customHeight="1" x14ac:dyDescent="0.3">
      <c r="A51" s="31" t="s">
        <v>676</v>
      </c>
      <c r="B51" s="32"/>
      <c r="C51" s="32"/>
      <c r="D51" s="25"/>
      <c r="E51" s="21"/>
      <c r="F51" s="490"/>
      <c r="G51" s="529"/>
      <c r="H51" s="530"/>
      <c r="I51" s="531"/>
    </row>
    <row r="52" spans="1:9" ht="31.5" customHeight="1" x14ac:dyDescent="0.3">
      <c r="A52" s="34" t="s">
        <v>677</v>
      </c>
      <c r="B52" s="27"/>
      <c r="C52" s="33"/>
      <c r="D52" s="25"/>
      <c r="E52" s="35"/>
      <c r="F52" s="491"/>
      <c r="G52" s="532"/>
      <c r="H52" s="533"/>
      <c r="I52" s="534"/>
    </row>
    <row r="53" spans="1:9" ht="16" x14ac:dyDescent="0.2">
      <c r="A53" s="7" t="s">
        <v>404</v>
      </c>
      <c r="B53" s="8"/>
      <c r="C53" s="8"/>
      <c r="D53" s="8"/>
      <c r="E53" s="8"/>
      <c r="F53" s="8"/>
      <c r="G53" s="535"/>
      <c r="H53" s="535"/>
      <c r="I53" s="536"/>
    </row>
    <row r="54" spans="1:9" ht="31.5" customHeight="1" x14ac:dyDescent="0.3">
      <c r="A54" s="28" t="s">
        <v>36</v>
      </c>
      <c r="B54" s="29"/>
      <c r="C54" s="29"/>
      <c r="D54" s="25"/>
      <c r="E54" s="21"/>
      <c r="F54" s="54"/>
      <c r="G54" s="529"/>
      <c r="H54" s="530"/>
      <c r="I54" s="531"/>
    </row>
    <row r="55" spans="1:9" ht="31.5" customHeight="1" x14ac:dyDescent="0.3">
      <c r="A55" s="194" t="s">
        <v>37</v>
      </c>
      <c r="B55" s="195"/>
      <c r="C55" s="195"/>
      <c r="D55" s="195"/>
      <c r="E55" s="195"/>
      <c r="F55" s="322"/>
      <c r="G55" s="537"/>
      <c r="H55" s="538"/>
      <c r="I55" s="539"/>
    </row>
  </sheetData>
  <mergeCells count="31">
    <mergeCell ref="G51:I51"/>
    <mergeCell ref="G52:I52"/>
    <mergeCell ref="G53:I53"/>
    <mergeCell ref="G54:I54"/>
    <mergeCell ref="G55:I55"/>
    <mergeCell ref="G46:I46"/>
    <mergeCell ref="G47:I47"/>
    <mergeCell ref="G48:I48"/>
    <mergeCell ref="G49:I49"/>
    <mergeCell ref="G50:I50"/>
    <mergeCell ref="G41:I41"/>
    <mergeCell ref="G42:I42"/>
    <mergeCell ref="G43:I43"/>
    <mergeCell ref="G44:I44"/>
    <mergeCell ref="G45:I45"/>
    <mergeCell ref="G21:I21"/>
    <mergeCell ref="G29:I29"/>
    <mergeCell ref="G40:I40"/>
    <mergeCell ref="A31:C31"/>
    <mergeCell ref="A1:I1"/>
    <mergeCell ref="A2:I2"/>
    <mergeCell ref="G13:I13"/>
    <mergeCell ref="G14:I14"/>
    <mergeCell ref="G18:I18"/>
    <mergeCell ref="G19:I19"/>
    <mergeCell ref="G20:I20"/>
    <mergeCell ref="G24:I24"/>
    <mergeCell ref="G25:I25"/>
    <mergeCell ref="G26:I26"/>
    <mergeCell ref="G27:I27"/>
    <mergeCell ref="G28:I28"/>
  </mergeCells>
  <dataValidations count="1">
    <dataValidation type="whole" operator="greaterThanOrEqual" allowBlank="1" showInputMessage="1" showErrorMessage="1" errorTitle="NOTE" error="Please enter a number / value only." sqref="B43" xr:uid="{00000000-0002-0000-0100-000000000000}">
      <formula1>0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'Data Validation'!$D$4:$D$5</xm:f>
          </x14:formula1>
          <xm:sqref>H6:H10 F14 F54:F55 F51:F52 F48:F49 F45:F46 H33:H37 F42:F43 F25:F29 F19:F21</xm:sqref>
        </x14:dataValidation>
        <x14:dataValidation type="list" allowBlank="1" showInputMessage="1" showErrorMessage="1" xr:uid="{00000000-0002-0000-0100-000002000000}">
          <x14:formula1>
            <xm:f>'Data Validation'!$V$5:$V$159</xm:f>
          </x14:formula1>
          <xm:sqref>D6:D10 D14 D19:D21 D25:D29 D33:D37 D42:D43 D45:D46 D48:D49 D51:D52 D54:D55</xm:sqref>
        </x14:dataValidation>
        <x14:dataValidation type="list" allowBlank="1" showInputMessage="1" showErrorMessage="1" xr:uid="{00000000-0002-0000-0100-000003000000}">
          <x14:formula1>
            <xm:f>'Data Validation'!$C$5:$C$8</xm:f>
          </x14:formula1>
          <xm:sqref>E6:E10 E54:E55 E51:E52 E48:E49 E45:E46 E42:E43 E33:E37 E25:E29 E19:E21 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001"/>
  <sheetViews>
    <sheetView showGridLines="0" workbookViewId="0">
      <selection activeCell="B8" sqref="B8"/>
    </sheetView>
  </sheetViews>
  <sheetFormatPr baseColWidth="10" defaultColWidth="12.5" defaultRowHeight="15" customHeight="1" x14ac:dyDescent="0.15"/>
  <cols>
    <col min="1" max="1" width="41.5" customWidth="1"/>
    <col min="2" max="2" width="12" customWidth="1"/>
    <col min="3" max="3" width="13.5" customWidth="1"/>
    <col min="4" max="4" width="12" customWidth="1"/>
    <col min="5" max="5" width="18" customWidth="1"/>
    <col min="6" max="6" width="21.83203125" customWidth="1"/>
    <col min="7" max="7" width="21.83203125" style="223" customWidth="1"/>
    <col min="8" max="8" width="21.5" customWidth="1"/>
    <col min="9" max="9" width="19" customWidth="1"/>
    <col min="10" max="10" width="26" customWidth="1"/>
    <col min="11" max="11" width="73" customWidth="1"/>
    <col min="12" max="25" width="9.33203125" customWidth="1"/>
  </cols>
  <sheetData>
    <row r="1" spans="1:25" ht="24" customHeight="1" x14ac:dyDescent="0.3">
      <c r="A1" s="556" t="s">
        <v>421</v>
      </c>
      <c r="B1" s="556"/>
      <c r="C1" s="556"/>
      <c r="D1" s="556"/>
      <c r="E1" s="556"/>
      <c r="F1" s="556"/>
      <c r="G1" s="556"/>
      <c r="H1" s="556"/>
      <c r="I1" s="556"/>
      <c r="J1" s="21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5" customHeight="1" x14ac:dyDescent="0.2">
      <c r="A2" s="557" t="s">
        <v>40</v>
      </c>
      <c r="B2" s="557"/>
      <c r="C2" s="557"/>
      <c r="D2" s="557"/>
      <c r="E2" s="557"/>
      <c r="F2" s="557"/>
      <c r="G2" s="557"/>
      <c r="H2" s="557"/>
      <c r="I2" s="557"/>
      <c r="J2" s="21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x14ac:dyDescent="0.2">
      <c r="A3" s="216"/>
      <c r="B3" s="216"/>
      <c r="C3" s="216"/>
      <c r="D3" s="216"/>
      <c r="E3" s="216"/>
      <c r="F3" s="216"/>
      <c r="H3" s="216"/>
      <c r="I3" s="216"/>
      <c r="J3" s="21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27.75" customHeight="1" x14ac:dyDescent="0.2">
      <c r="A5" s="311" t="s">
        <v>10</v>
      </c>
      <c r="B5" s="312"/>
      <c r="C5" s="312"/>
      <c r="D5" s="312"/>
      <c r="E5" s="312"/>
      <c r="F5" s="313"/>
      <c r="G5" s="312"/>
      <c r="H5" s="312"/>
      <c r="I5" s="314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5" ht="33" customHeight="1" x14ac:dyDescent="0.2">
      <c r="A6" s="315" t="s">
        <v>11</v>
      </c>
      <c r="B6" s="42" t="s">
        <v>41</v>
      </c>
      <c r="C6" s="42" t="s">
        <v>42</v>
      </c>
      <c r="D6" s="42" t="s">
        <v>13</v>
      </c>
      <c r="E6" s="42" t="s">
        <v>14</v>
      </c>
      <c r="F6" s="42" t="s">
        <v>43</v>
      </c>
      <c r="G6" s="42" t="s">
        <v>15</v>
      </c>
      <c r="H6" s="42" t="s">
        <v>23</v>
      </c>
      <c r="I6" s="316" t="s">
        <v>16</v>
      </c>
      <c r="J6" s="36"/>
      <c r="K6" s="36"/>
      <c r="O6" s="4"/>
      <c r="P6" s="4"/>
      <c r="Q6" s="4"/>
      <c r="R6" s="4"/>
      <c r="S6" s="4"/>
      <c r="T6" s="4"/>
      <c r="U6" s="4"/>
      <c r="V6" s="4"/>
      <c r="W6" s="4"/>
    </row>
    <row r="7" spans="1:25" ht="37" customHeight="1" x14ac:dyDescent="0.3">
      <c r="A7" s="317" t="s">
        <v>44</v>
      </c>
      <c r="B7" s="43"/>
      <c r="C7" s="44"/>
      <c r="D7" s="43"/>
      <c r="E7" s="44"/>
      <c r="F7" s="196"/>
      <c r="G7" s="43"/>
      <c r="H7" s="45"/>
      <c r="I7" s="318"/>
      <c r="O7" s="4"/>
      <c r="P7" s="4"/>
      <c r="Q7" s="4"/>
      <c r="R7" s="4"/>
      <c r="S7" s="4"/>
      <c r="T7" s="4"/>
      <c r="U7" s="4"/>
      <c r="V7" s="4"/>
      <c r="W7" s="4"/>
    </row>
    <row r="8" spans="1:25" ht="37" customHeight="1" x14ac:dyDescent="0.3">
      <c r="A8" s="319" t="s">
        <v>416</v>
      </c>
      <c r="B8" s="39"/>
      <c r="C8" s="13"/>
      <c r="D8" s="39"/>
      <c r="E8" s="13"/>
      <c r="F8" s="197"/>
      <c r="G8" s="39"/>
      <c r="H8" s="46"/>
      <c r="I8" s="320"/>
      <c r="O8" s="4"/>
      <c r="P8" s="4"/>
      <c r="Q8" s="4"/>
      <c r="R8" s="4"/>
      <c r="S8" s="4"/>
      <c r="T8" s="4"/>
      <c r="U8" s="4"/>
      <c r="V8" s="4"/>
      <c r="W8" s="4"/>
    </row>
    <row r="9" spans="1:25" ht="37" customHeight="1" x14ac:dyDescent="0.3">
      <c r="A9" s="319" t="s">
        <v>45</v>
      </c>
      <c r="B9" s="39"/>
      <c r="C9" s="13"/>
      <c r="D9" s="39"/>
      <c r="E9" s="13"/>
      <c r="F9" s="13"/>
      <c r="G9" s="39"/>
      <c r="H9" s="46"/>
      <c r="I9" s="320"/>
      <c r="O9" s="4"/>
      <c r="P9" s="4"/>
      <c r="Q9" s="4"/>
      <c r="R9" s="4"/>
      <c r="S9" s="4"/>
      <c r="T9" s="4"/>
      <c r="U9" s="4"/>
      <c r="V9" s="4"/>
      <c r="W9" s="4"/>
    </row>
    <row r="10" spans="1:25" ht="37" customHeight="1" x14ac:dyDescent="0.3">
      <c r="A10" s="319" t="s">
        <v>46</v>
      </c>
      <c r="B10" s="39"/>
      <c r="C10" s="13"/>
      <c r="D10" s="39"/>
      <c r="E10" s="13"/>
      <c r="F10" s="13"/>
      <c r="G10" s="39"/>
      <c r="H10" s="46"/>
      <c r="I10" s="320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5" ht="37" customHeight="1" x14ac:dyDescent="0.3">
      <c r="A11" s="321" t="s">
        <v>404</v>
      </c>
      <c r="B11" s="195"/>
      <c r="C11" s="240"/>
      <c r="D11" s="195"/>
      <c r="E11" s="240"/>
      <c r="F11" s="240"/>
      <c r="G11" s="195"/>
      <c r="H11" s="322"/>
      <c r="I11" s="323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5" ht="22.5" customHeight="1" x14ac:dyDescent="0.2">
      <c r="A12" s="9"/>
      <c r="B12" s="4"/>
      <c r="C12" s="4"/>
      <c r="D12" s="4"/>
      <c r="E12" s="11"/>
      <c r="F12" s="4"/>
      <c r="G12" s="4"/>
      <c r="H12" s="4"/>
      <c r="I12" s="36"/>
      <c r="J12" s="36"/>
      <c r="K12" s="36"/>
      <c r="L12" s="3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22.5" customHeight="1" x14ac:dyDescent="0.2">
      <c r="A13" s="554" t="s">
        <v>21</v>
      </c>
      <c r="B13" s="555"/>
      <c r="C13" s="555"/>
      <c r="D13" s="555"/>
      <c r="E13" s="324"/>
      <c r="F13" s="325"/>
      <c r="G13" s="325"/>
      <c r="H13" s="325"/>
      <c r="I13" s="326"/>
      <c r="J13" s="36"/>
      <c r="K13" s="36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5" ht="40.5" customHeight="1" x14ac:dyDescent="0.2">
      <c r="A14" s="315" t="s">
        <v>11</v>
      </c>
      <c r="B14" s="42" t="s">
        <v>41</v>
      </c>
      <c r="C14" s="42" t="s">
        <v>42</v>
      </c>
      <c r="D14" s="42" t="s">
        <v>13</v>
      </c>
      <c r="E14" s="42" t="s">
        <v>14</v>
      </c>
      <c r="F14" s="42" t="s">
        <v>43</v>
      </c>
      <c r="G14" s="42" t="s">
        <v>616</v>
      </c>
      <c r="H14" s="42" t="s">
        <v>23</v>
      </c>
      <c r="I14" s="316" t="s">
        <v>16</v>
      </c>
      <c r="J14" s="36"/>
      <c r="K14" s="36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5" ht="37" customHeight="1" x14ac:dyDescent="0.3">
      <c r="A15" s="317" t="s">
        <v>417</v>
      </c>
      <c r="B15" s="50"/>
      <c r="C15" s="50"/>
      <c r="D15" s="39"/>
      <c r="E15" s="44"/>
      <c r="F15" s="44"/>
      <c r="G15" s="44"/>
      <c r="H15" s="45"/>
      <c r="I15" s="318"/>
      <c r="J15" s="36"/>
      <c r="K15" s="36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5" s="199" customFormat="1" ht="37" customHeight="1" x14ac:dyDescent="0.3">
      <c r="A16" s="327" t="s">
        <v>47</v>
      </c>
      <c r="B16" s="211"/>
      <c r="C16" s="211"/>
      <c r="D16" s="39"/>
      <c r="E16" s="212"/>
      <c r="F16" s="212"/>
      <c r="G16" s="212"/>
      <c r="H16" s="213"/>
      <c r="I16" s="320"/>
      <c r="J16" s="36"/>
      <c r="K16" s="36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5" ht="37" customHeight="1" x14ac:dyDescent="0.3">
      <c r="A17" s="319" t="s">
        <v>48</v>
      </c>
      <c r="B17" s="51"/>
      <c r="C17" s="51"/>
      <c r="D17" s="39"/>
      <c r="E17" s="13"/>
      <c r="F17" s="13"/>
      <c r="G17" s="13"/>
      <c r="H17" s="46"/>
      <c r="I17" s="320"/>
      <c r="J17" s="36"/>
      <c r="K17" s="36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5" ht="37" customHeight="1" x14ac:dyDescent="0.3">
      <c r="A18" s="319" t="s">
        <v>49</v>
      </c>
      <c r="B18" s="51"/>
      <c r="C18" s="51"/>
      <c r="D18" s="39"/>
      <c r="E18" s="13"/>
      <c r="F18" s="13"/>
      <c r="G18" s="13"/>
      <c r="H18" s="46"/>
      <c r="I18" s="320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5" ht="37" customHeight="1" x14ac:dyDescent="0.3">
      <c r="A19" s="321" t="s">
        <v>593</v>
      </c>
      <c r="B19" s="328"/>
      <c r="C19" s="328"/>
      <c r="D19" s="195"/>
      <c r="E19" s="240"/>
      <c r="F19" s="240"/>
      <c r="G19" s="240"/>
      <c r="H19" s="322"/>
      <c r="I19" s="323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5" ht="31.5" customHeight="1" x14ac:dyDescent="0.2">
      <c r="A20" s="9"/>
      <c r="B20" s="4"/>
      <c r="C20" s="4"/>
      <c r="D20" s="4"/>
      <c r="E20" s="11"/>
      <c r="F20" s="4"/>
      <c r="G20" s="4"/>
      <c r="H20" s="4"/>
      <c r="I20" s="36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31.5" customHeight="1" x14ac:dyDescent="0.2">
      <c r="A21" s="558" t="s">
        <v>27</v>
      </c>
      <c r="B21" s="559"/>
      <c r="C21" s="559"/>
      <c r="D21" s="560"/>
      <c r="E21" s="48"/>
      <c r="F21" s="47"/>
      <c r="G21" s="561"/>
      <c r="H21" s="561"/>
      <c r="I21" s="561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31.5" customHeight="1" x14ac:dyDescent="0.2">
      <c r="A22" s="41" t="s">
        <v>11</v>
      </c>
      <c r="B22" s="42" t="s">
        <v>41</v>
      </c>
      <c r="C22" s="42" t="s">
        <v>42</v>
      </c>
      <c r="D22" s="42" t="s">
        <v>13</v>
      </c>
      <c r="E22" s="42" t="s">
        <v>14</v>
      </c>
      <c r="F22" s="42" t="s">
        <v>23</v>
      </c>
      <c r="G22" s="549" t="s">
        <v>16</v>
      </c>
      <c r="H22" s="550"/>
      <c r="I22" s="551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31.5" customHeight="1" x14ac:dyDescent="0.2">
      <c r="A23" s="6" t="s">
        <v>50</v>
      </c>
      <c r="B23" s="7"/>
      <c r="C23" s="7"/>
      <c r="D23" s="7"/>
      <c r="E23" s="7"/>
      <c r="F23" s="7"/>
      <c r="G23" s="552"/>
      <c r="H23" s="552"/>
      <c r="I23" s="553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31.5" customHeight="1" x14ac:dyDescent="0.3">
      <c r="A24" s="86" t="s">
        <v>51</v>
      </c>
      <c r="B24" s="87"/>
      <c r="C24" s="87"/>
      <c r="D24" s="92"/>
      <c r="E24" s="92"/>
      <c r="F24" s="88"/>
      <c r="G24" s="540"/>
      <c r="H24" s="541"/>
      <c r="I24" s="542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31.5" customHeight="1" x14ac:dyDescent="0.3">
      <c r="A25" s="89" t="s">
        <v>52</v>
      </c>
      <c r="B25" s="94"/>
      <c r="C25" s="94"/>
      <c r="D25" s="90"/>
      <c r="E25" s="90"/>
      <c r="F25" s="91"/>
      <c r="G25" s="543"/>
      <c r="H25" s="544"/>
      <c r="I25" s="545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31.5" customHeight="1" x14ac:dyDescent="0.2">
      <c r="A26" s="55" t="s">
        <v>53</v>
      </c>
      <c r="B26" s="85"/>
      <c r="C26" s="85"/>
      <c r="D26" s="85"/>
      <c r="E26" s="85"/>
      <c r="F26" s="85"/>
      <c r="G26" s="546"/>
      <c r="H26" s="546"/>
      <c r="I26" s="547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31.5" customHeight="1" x14ac:dyDescent="0.3">
      <c r="A27" s="86" t="s">
        <v>54</v>
      </c>
      <c r="B27" s="87"/>
      <c r="C27" s="87"/>
      <c r="D27" s="92"/>
      <c r="E27" s="92"/>
      <c r="F27" s="88"/>
      <c r="G27" s="540"/>
      <c r="H27" s="541"/>
      <c r="I27" s="542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31.5" customHeight="1" x14ac:dyDescent="0.3">
      <c r="A28" s="89" t="s">
        <v>55</v>
      </c>
      <c r="B28" s="94"/>
      <c r="C28" s="94"/>
      <c r="D28" s="90"/>
      <c r="E28" s="90"/>
      <c r="F28" s="91"/>
      <c r="G28" s="543"/>
      <c r="H28" s="544"/>
      <c r="I28" s="545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31.5" customHeight="1" x14ac:dyDescent="0.2">
      <c r="A29" s="55" t="s">
        <v>56</v>
      </c>
      <c r="B29" s="85"/>
      <c r="C29" s="85"/>
      <c r="D29" s="85"/>
      <c r="E29" s="85"/>
      <c r="F29" s="85"/>
      <c r="G29" s="546"/>
      <c r="H29" s="546"/>
      <c r="I29" s="547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31.5" customHeight="1" x14ac:dyDescent="0.3">
      <c r="A30" s="86" t="s">
        <v>57</v>
      </c>
      <c r="B30" s="87"/>
      <c r="C30" s="87"/>
      <c r="D30" s="92"/>
      <c r="E30" s="92"/>
      <c r="F30" s="88"/>
      <c r="G30" s="540"/>
      <c r="H30" s="541"/>
      <c r="I30" s="542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31.5" customHeight="1" x14ac:dyDescent="0.3">
      <c r="A31" s="89" t="s">
        <v>58</v>
      </c>
      <c r="B31" s="94"/>
      <c r="C31" s="94"/>
      <c r="D31" s="90"/>
      <c r="E31" s="90"/>
      <c r="F31" s="91"/>
      <c r="G31" s="543"/>
      <c r="H31" s="544"/>
      <c r="I31" s="545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31.5" customHeight="1" x14ac:dyDescent="0.2">
      <c r="A32" s="55" t="s">
        <v>46</v>
      </c>
      <c r="B32" s="85"/>
      <c r="C32" s="85"/>
      <c r="D32" s="85"/>
      <c r="E32" s="85"/>
      <c r="F32" s="85"/>
      <c r="G32" s="546"/>
      <c r="H32" s="546"/>
      <c r="I32" s="547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31.5" customHeight="1" x14ac:dyDescent="0.3">
      <c r="A33" s="86" t="s">
        <v>59</v>
      </c>
      <c r="B33" s="92"/>
      <c r="C33" s="93"/>
      <c r="D33" s="92"/>
      <c r="E33" s="92"/>
      <c r="F33" s="88"/>
      <c r="G33" s="540"/>
      <c r="H33" s="541"/>
      <c r="I33" s="542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31.5" customHeight="1" x14ac:dyDescent="0.3">
      <c r="A34" s="89" t="s">
        <v>60</v>
      </c>
      <c r="B34" s="94"/>
      <c r="C34" s="94"/>
      <c r="D34" s="90"/>
      <c r="E34" s="90"/>
      <c r="F34" s="91"/>
      <c r="G34" s="543"/>
      <c r="H34" s="544"/>
      <c r="I34" s="545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31.5" customHeight="1" x14ac:dyDescent="0.2">
      <c r="A35" s="55" t="s">
        <v>404</v>
      </c>
      <c r="B35" s="85"/>
      <c r="C35" s="85"/>
      <c r="D35" s="85"/>
      <c r="E35" s="85"/>
      <c r="F35" s="85"/>
      <c r="G35" s="546"/>
      <c r="H35" s="546"/>
      <c r="I35" s="547"/>
      <c r="J35" s="40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31.5" customHeight="1" x14ac:dyDescent="0.3">
      <c r="A36" s="86" t="s">
        <v>61</v>
      </c>
      <c r="B36" s="92"/>
      <c r="C36" s="93"/>
      <c r="D36" s="92"/>
      <c r="E36" s="92"/>
      <c r="F36" s="88"/>
      <c r="G36" s="540"/>
      <c r="H36" s="541"/>
      <c r="I36" s="542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31.5" customHeight="1" x14ac:dyDescent="0.3">
      <c r="A37" s="89" t="s">
        <v>62</v>
      </c>
      <c r="B37" s="94"/>
      <c r="C37" s="94"/>
      <c r="D37" s="90"/>
      <c r="E37" s="90"/>
      <c r="F37" s="91"/>
      <c r="G37" s="543"/>
      <c r="H37" s="544"/>
      <c r="I37" s="545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s="78" customFormat="1" ht="14.25" customHeight="1" x14ac:dyDescent="0.3">
      <c r="A38" s="80"/>
      <c r="B38" s="81"/>
      <c r="C38" s="81"/>
      <c r="D38" s="82"/>
      <c r="E38" s="82"/>
      <c r="F38" s="83"/>
      <c r="G38" s="82"/>
      <c r="H38" s="84"/>
      <c r="I38" s="84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</row>
    <row r="39" spans="1:25" ht="31.5" customHeight="1" x14ac:dyDescent="0.2">
      <c r="A39" s="329" t="s">
        <v>589</v>
      </c>
      <c r="B39" s="329"/>
      <c r="C39" s="329"/>
      <c r="D39" s="329"/>
      <c r="E39" s="330"/>
      <c r="F39" s="331"/>
      <c r="G39" s="330"/>
      <c r="H39" s="330"/>
      <c r="I39" s="330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s="215" customFormat="1" ht="31.5" customHeight="1" x14ac:dyDescent="0.2">
      <c r="A40" s="332" t="s">
        <v>11</v>
      </c>
      <c r="B40" s="333" t="s">
        <v>41</v>
      </c>
      <c r="C40" s="333" t="s">
        <v>42</v>
      </c>
      <c r="D40" s="333" t="s">
        <v>13</v>
      </c>
      <c r="E40" s="333" t="s">
        <v>14</v>
      </c>
      <c r="F40" s="333" t="s">
        <v>43</v>
      </c>
      <c r="G40" s="333" t="s">
        <v>616</v>
      </c>
      <c r="H40" s="333" t="s">
        <v>23</v>
      </c>
      <c r="I40" s="334" t="s">
        <v>16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s="215" customFormat="1" ht="31.5" customHeight="1" x14ac:dyDescent="0.3">
      <c r="A41" s="335" t="s">
        <v>617</v>
      </c>
      <c r="B41" s="336"/>
      <c r="C41" s="336"/>
      <c r="D41" s="308"/>
      <c r="E41" s="309"/>
      <c r="F41" s="336"/>
      <c r="G41" s="337"/>
      <c r="H41" s="310"/>
      <c r="I41" s="338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s="215" customFormat="1" ht="21" customHeight="1" x14ac:dyDescent="0.2">
      <c r="A42" s="339"/>
      <c r="B42" s="340"/>
      <c r="C42" s="341"/>
      <c r="D42" s="340"/>
      <c r="E42" s="340"/>
      <c r="F42" s="340"/>
      <c r="G42" s="340"/>
      <c r="H42" s="242"/>
      <c r="I42" s="242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31.5" customHeight="1" x14ac:dyDescent="0.2">
      <c r="A43" s="548" t="s">
        <v>588</v>
      </c>
      <c r="B43" s="548"/>
      <c r="C43" s="548"/>
      <c r="D43" s="548"/>
      <c r="E43" s="330"/>
      <c r="F43" s="331"/>
      <c r="G43" s="330"/>
      <c r="H43" s="330"/>
      <c r="I43" s="330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5" ht="31.5" customHeight="1" x14ac:dyDescent="0.2">
      <c r="A44" s="332" t="s">
        <v>11</v>
      </c>
      <c r="B44" s="333" t="s">
        <v>41</v>
      </c>
      <c r="C44" s="333" t="s">
        <v>42</v>
      </c>
      <c r="D44" s="333" t="s">
        <v>13</v>
      </c>
      <c r="E44" s="333" t="s">
        <v>14</v>
      </c>
      <c r="F44" s="333" t="s">
        <v>43</v>
      </c>
      <c r="G44" s="333" t="s">
        <v>616</v>
      </c>
      <c r="H44" s="333" t="s">
        <v>23</v>
      </c>
      <c r="I44" s="334" t="s">
        <v>16</v>
      </c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5" ht="30.75" customHeight="1" x14ac:dyDescent="0.3">
      <c r="A45" s="251" t="s">
        <v>63</v>
      </c>
      <c r="B45" s="239"/>
      <c r="C45" s="337"/>
      <c r="D45" s="308"/>
      <c r="E45" s="309"/>
      <c r="F45" s="336"/>
      <c r="G45" s="337"/>
      <c r="H45" s="310"/>
      <c r="I45" s="342"/>
    </row>
    <row r="46" spans="1:25" ht="15.75" customHeight="1" x14ac:dyDescent="0.15"/>
    <row r="47" spans="1:25" ht="15.75" customHeight="1" x14ac:dyDescent="0.2">
      <c r="F47" s="4"/>
      <c r="G47" s="4"/>
    </row>
    <row r="48" spans="1:25" ht="15.75" customHeight="1" x14ac:dyDescent="0.2">
      <c r="F48" s="4"/>
      <c r="G48" s="4"/>
    </row>
    <row r="49" spans="6:7" ht="15.75" customHeight="1" x14ac:dyDescent="0.2">
      <c r="F49" s="4"/>
      <c r="G49" s="4"/>
    </row>
    <row r="50" spans="6:7" ht="15.75" customHeight="1" x14ac:dyDescent="0.2">
      <c r="F50" s="4"/>
      <c r="G50" s="4"/>
    </row>
    <row r="51" spans="6:7" ht="15.75" customHeight="1" x14ac:dyDescent="0.2">
      <c r="F51" s="4"/>
      <c r="G51" s="4"/>
    </row>
    <row r="52" spans="6:7" ht="15.75" customHeight="1" x14ac:dyDescent="0.2">
      <c r="F52" s="4"/>
      <c r="G52" s="4"/>
    </row>
    <row r="53" spans="6:7" ht="15.75" customHeight="1" x14ac:dyDescent="0.2">
      <c r="F53" s="4"/>
      <c r="G53" s="4"/>
    </row>
    <row r="54" spans="6:7" ht="15.75" customHeight="1" x14ac:dyDescent="0.2">
      <c r="F54" s="5"/>
      <c r="G54" s="5"/>
    </row>
    <row r="55" spans="6:7" ht="15.75" customHeight="1" x14ac:dyDescent="0.2">
      <c r="F55" s="4"/>
      <c r="G55" s="4"/>
    </row>
    <row r="56" spans="6:7" ht="15.75" customHeight="1" x14ac:dyDescent="0.2">
      <c r="F56" s="4"/>
      <c r="G56" s="4"/>
    </row>
    <row r="57" spans="6:7" ht="15.75" customHeight="1" x14ac:dyDescent="0.2">
      <c r="F57" s="4"/>
      <c r="G57" s="4"/>
    </row>
    <row r="58" spans="6:7" ht="15.75" customHeight="1" x14ac:dyDescent="0.2">
      <c r="F58" s="11"/>
      <c r="G58" s="11"/>
    </row>
    <row r="59" spans="6:7" ht="15.75" customHeight="1" x14ac:dyDescent="0.2">
      <c r="F59" s="11"/>
      <c r="G59" s="11"/>
    </row>
    <row r="60" spans="6:7" ht="15.75" customHeight="1" x14ac:dyDescent="0.2">
      <c r="F60" s="11"/>
      <c r="G60" s="11"/>
    </row>
    <row r="61" spans="6:7" ht="15.75" customHeight="1" x14ac:dyDescent="0.15"/>
    <row r="62" spans="6:7" ht="15.75" customHeight="1" x14ac:dyDescent="0.15"/>
    <row r="63" spans="6:7" ht="15.75" customHeight="1" x14ac:dyDescent="0.15"/>
    <row r="64" spans="6:7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</sheetData>
  <mergeCells count="22">
    <mergeCell ref="A13:D13"/>
    <mergeCell ref="A1:I1"/>
    <mergeCell ref="A2:I2"/>
    <mergeCell ref="A21:D21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A43:D43"/>
    <mergeCell ref="G36:I36"/>
    <mergeCell ref="G37:I37"/>
    <mergeCell ref="G31:I31"/>
    <mergeCell ref="G32:I32"/>
    <mergeCell ref="G33:I33"/>
    <mergeCell ref="G34:I34"/>
    <mergeCell ref="G35:I35"/>
  </mergeCells>
  <dataValidations count="1">
    <dataValidation type="decimal" allowBlank="1" showInputMessage="1" showErrorMessage="1" prompt="NOTE - Please enter the year as a four-digit numerical value." sqref="F7" xr:uid="{00000000-0002-0000-0200-000000000000}">
      <formula1>1900</formula1>
      <formula2>2050</formula2>
    </dataValidation>
  </dataValidations>
  <pageMargins left="0.7" right="0.7" top="0.75" bottom="0.75" header="0" footer="0"/>
  <pageSetup orientation="landscape"/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200-000001000000}">
          <x14:formula1>
            <xm:f>'Data Validation'!$D$4:$D$5</xm:f>
          </x14:formula1>
          <xm:sqref>H7:H11 F24:F25 H15:H19 F36:F37 F33:F34 F30:F31 F27:F28</xm:sqref>
        </x14:dataValidation>
        <x14:dataValidation type="list" allowBlank="1" showInputMessage="1" showErrorMessage="1" xr:uid="{00000000-0002-0000-0200-000002000000}">
          <x14:formula1>
            <xm:f>'Data Validation'!$V$5:$V$159</xm:f>
          </x14:formula1>
          <xm:sqref>D7:D11 D45 D41 D24:D25 D27:D28 D30:D31 D33:D34 D36:D37 D15:D19</xm:sqref>
        </x14:dataValidation>
        <x14:dataValidation type="list" allowBlank="1" showErrorMessage="1" xr:uid="{00000000-0002-0000-0200-000003000000}">
          <x14:formula1>
            <xm:f>'Data Validation'!$C$5:$C$8</xm:f>
          </x14:formula1>
          <xm:sqref>E7:E11 E15:E19 E24:E25 E27:E28 E33:E34 E30:E31 E36:E37</xm:sqref>
        </x14:dataValidation>
        <x14:dataValidation type="list" allowBlank="1" showInputMessage="1" showErrorMessage="1" xr:uid="{00000000-0002-0000-0200-000004000000}">
          <x14:formula1>
            <xm:f>'Data Validation'!$C$5:$C$8</xm:f>
          </x14:formula1>
          <xm:sqref>E41 E45</xm:sqref>
        </x14:dataValidation>
        <x14:dataValidation type="list" allowBlank="1" showInputMessage="1" showErrorMessage="1" xr:uid="{00000000-0002-0000-0200-000005000000}">
          <x14:formula1>
            <xm:f>'Data Validation'!$D$4:$D$5</xm:f>
          </x14:formula1>
          <xm:sqref>H41 H45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showGridLines="0" workbookViewId="0">
      <selection activeCell="F20" sqref="F20"/>
    </sheetView>
  </sheetViews>
  <sheetFormatPr baseColWidth="10" defaultColWidth="12.5" defaultRowHeight="15" customHeight="1" x14ac:dyDescent="0.15"/>
  <cols>
    <col min="1" max="1" width="58.83203125" customWidth="1"/>
    <col min="2" max="3" width="18.5" customWidth="1"/>
    <col min="4" max="4" width="19" customWidth="1"/>
    <col min="5" max="5" width="23" customWidth="1"/>
    <col min="6" max="6" width="55.33203125" customWidth="1"/>
    <col min="7" max="7" width="13.33203125" customWidth="1"/>
    <col min="8" max="26" width="9.33203125" customWidth="1"/>
  </cols>
  <sheetData>
    <row r="1" spans="1:26" ht="24" x14ac:dyDescent="0.3">
      <c r="A1" s="556" t="s">
        <v>421</v>
      </c>
      <c r="B1" s="562"/>
      <c r="C1" s="562"/>
      <c r="D1" s="562"/>
      <c r="E1" s="562"/>
      <c r="F1" s="562"/>
      <c r="G1" s="5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" customHeight="1" x14ac:dyDescent="0.2">
      <c r="A2" s="563" t="s">
        <v>394</v>
      </c>
      <c r="B2" s="562"/>
      <c r="C2" s="562"/>
      <c r="D2" s="562"/>
      <c r="E2" s="562"/>
      <c r="F2" s="562"/>
      <c r="G2" s="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">
      <c r="G4" s="40"/>
    </row>
    <row r="5" spans="1:26" ht="17" x14ac:dyDescent="0.2">
      <c r="A5" s="57" t="s">
        <v>64</v>
      </c>
      <c r="B5" s="58"/>
      <c r="C5" s="18"/>
      <c r="D5" s="58"/>
      <c r="E5" s="58"/>
      <c r="F5" s="49"/>
    </row>
    <row r="6" spans="1:26" ht="33" customHeight="1" x14ac:dyDescent="0.2">
      <c r="A6" s="38" t="s">
        <v>11</v>
      </c>
      <c r="B6" s="37" t="s">
        <v>38</v>
      </c>
      <c r="C6" s="37" t="s">
        <v>13</v>
      </c>
      <c r="D6" s="59" t="s">
        <v>14</v>
      </c>
      <c r="E6" s="37" t="s">
        <v>23</v>
      </c>
      <c r="F6" s="60" t="s">
        <v>16</v>
      </c>
      <c r="G6" s="40"/>
    </row>
    <row r="7" spans="1:26" ht="33.75" customHeight="1" x14ac:dyDescent="0.3">
      <c r="A7" s="53" t="s">
        <v>65</v>
      </c>
      <c r="B7" s="10"/>
      <c r="C7" s="21"/>
      <c r="D7" s="10"/>
      <c r="E7" s="54"/>
      <c r="F7" s="61"/>
      <c r="G7" s="40"/>
    </row>
    <row r="8" spans="1:26" ht="33.75" customHeight="1" x14ac:dyDescent="0.3">
      <c r="A8" s="12" t="s">
        <v>66</v>
      </c>
      <c r="B8" s="13"/>
      <c r="C8" s="39"/>
      <c r="D8" s="13"/>
      <c r="E8" s="46"/>
      <c r="F8" s="62"/>
      <c r="G8" s="40"/>
    </row>
    <row r="9" spans="1:26" ht="33" customHeight="1" x14ac:dyDescent="0.3">
      <c r="A9" s="12" t="s">
        <v>67</v>
      </c>
      <c r="B9" s="13"/>
      <c r="C9" s="39"/>
      <c r="D9" s="13"/>
      <c r="E9" s="46"/>
      <c r="F9" s="62"/>
      <c r="G9" s="40"/>
    </row>
    <row r="10" spans="1:26" ht="33" customHeight="1" x14ac:dyDescent="0.3">
      <c r="A10" s="14" t="s">
        <v>68</v>
      </c>
      <c r="B10" s="15"/>
      <c r="C10" s="39"/>
      <c r="D10" s="15"/>
      <c r="E10" s="63"/>
      <c r="F10" s="64"/>
      <c r="G10" s="40"/>
    </row>
    <row r="11" spans="1:26" ht="33" customHeight="1" x14ac:dyDescent="0.3">
      <c r="A11" s="16" t="s">
        <v>596</v>
      </c>
      <c r="B11" s="17"/>
      <c r="C11" s="27"/>
      <c r="D11" s="17"/>
      <c r="E11" s="52"/>
      <c r="F11" s="65"/>
    </row>
    <row r="12" spans="1:26" ht="33" customHeight="1" x14ac:dyDescent="0.3">
      <c r="A12" s="11"/>
      <c r="B12" s="11"/>
      <c r="C12" s="4"/>
      <c r="D12" s="11"/>
      <c r="E12" s="66"/>
      <c r="F12" s="4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17" x14ac:dyDescent="0.2">
      <c r="A13" s="57" t="s">
        <v>69</v>
      </c>
      <c r="B13" s="58"/>
      <c r="C13" s="18"/>
      <c r="D13" s="58"/>
      <c r="E13" s="58"/>
      <c r="F13" s="49"/>
    </row>
    <row r="14" spans="1:26" ht="32" x14ac:dyDescent="0.2">
      <c r="A14" s="38" t="s">
        <v>11</v>
      </c>
      <c r="B14" s="37" t="s">
        <v>38</v>
      </c>
      <c r="C14" s="37" t="s">
        <v>13</v>
      </c>
      <c r="D14" s="59" t="s">
        <v>14</v>
      </c>
      <c r="E14" s="37" t="s">
        <v>23</v>
      </c>
      <c r="F14" s="60" t="s">
        <v>16</v>
      </c>
    </row>
    <row r="15" spans="1:26" ht="40.5" customHeight="1" x14ac:dyDescent="0.3">
      <c r="A15" s="16" t="s">
        <v>618</v>
      </c>
      <c r="B15" s="67"/>
      <c r="C15" s="27"/>
      <c r="D15" s="67"/>
      <c r="E15" s="52"/>
      <c r="F15" s="65"/>
    </row>
    <row r="16" spans="1:26" ht="33" customHeight="1" x14ac:dyDescent="0.15"/>
    <row r="17" ht="24" customHeight="1" x14ac:dyDescent="0.15"/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2">
    <mergeCell ref="A1:F1"/>
    <mergeCell ref="A2:F2"/>
  </mergeCells>
  <pageMargins left="0.7" right="0.7" top="0.75" bottom="0.75" header="0" footer="0"/>
  <pageSetup orientation="landscape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'Data Validation'!$D$4:$D$5</xm:f>
          </x14:formula1>
          <xm:sqref>E7:E11 E15</xm:sqref>
        </x14:dataValidation>
        <x14:dataValidation type="list" allowBlank="1" showInputMessage="1" showErrorMessage="1" xr:uid="{00000000-0002-0000-0300-000001000000}">
          <x14:formula1>
            <xm:f>'Data Validation'!$V$5:$V$159</xm:f>
          </x14:formula1>
          <xm:sqref>C7:C11 C15</xm:sqref>
        </x14:dataValidation>
        <x14:dataValidation type="list" allowBlank="1" showInputMessage="1" showErrorMessage="1" xr:uid="{00000000-0002-0000-0300-000002000000}">
          <x14:formula1>
            <xm:f>'Data Validation'!$C$5:$C$8</xm:f>
          </x14:formula1>
          <xm:sqref>D7:D11 D15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4"/>
  <sheetViews>
    <sheetView showGridLines="0" workbookViewId="0">
      <selection sqref="A1:G1"/>
    </sheetView>
  </sheetViews>
  <sheetFormatPr baseColWidth="10" defaultColWidth="12.5" defaultRowHeight="15" customHeight="1" x14ac:dyDescent="0.15"/>
  <cols>
    <col min="1" max="1" width="41.5" customWidth="1"/>
    <col min="2" max="3" width="18.5" customWidth="1"/>
    <col min="4" max="4" width="11.5" customWidth="1"/>
    <col min="5" max="5" width="17.5" customWidth="1"/>
    <col min="6" max="6" width="23.33203125" customWidth="1"/>
    <col min="7" max="7" width="39.5" customWidth="1"/>
    <col min="8" max="26" width="9.33203125" customWidth="1"/>
  </cols>
  <sheetData>
    <row r="1" spans="1:26" ht="24" customHeight="1" x14ac:dyDescent="0.3">
      <c r="A1" s="556" t="s">
        <v>421</v>
      </c>
      <c r="B1" s="562"/>
      <c r="C1" s="562"/>
      <c r="D1" s="562"/>
      <c r="E1" s="562"/>
      <c r="F1" s="562"/>
      <c r="G1" s="562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" customHeight="1" x14ac:dyDescent="0.2">
      <c r="A2" s="563" t="s">
        <v>70</v>
      </c>
      <c r="B2" s="562"/>
      <c r="C2" s="562"/>
      <c r="D2" s="562"/>
      <c r="E2" s="562"/>
      <c r="F2" s="562"/>
      <c r="G2" s="56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1" customHeight="1" x14ac:dyDescent="0.2">
      <c r="A4" s="224" t="s">
        <v>597</v>
      </c>
      <c r="B4" s="225"/>
      <c r="C4" s="225"/>
      <c r="D4" s="226"/>
      <c r="E4" s="226"/>
      <c r="F4" s="225"/>
      <c r="G4" s="225"/>
    </row>
    <row r="5" spans="1:26" ht="36" customHeight="1" x14ac:dyDescent="0.2">
      <c r="A5" s="227" t="s">
        <v>11</v>
      </c>
      <c r="B5" s="228" t="s">
        <v>38</v>
      </c>
      <c r="C5" s="228" t="s">
        <v>42</v>
      </c>
      <c r="D5" s="228" t="s">
        <v>13</v>
      </c>
      <c r="E5" s="229" t="s">
        <v>14</v>
      </c>
      <c r="F5" s="230" t="s">
        <v>23</v>
      </c>
      <c r="G5" s="231" t="s">
        <v>16</v>
      </c>
      <c r="H5" s="40"/>
    </row>
    <row r="6" spans="1:26" ht="36" customHeight="1" x14ac:dyDescent="0.3">
      <c r="A6" s="232" t="s">
        <v>71</v>
      </c>
      <c r="B6" s="233"/>
      <c r="C6" s="233"/>
      <c r="D6" s="21"/>
      <c r="E6" s="10"/>
      <c r="F6" s="54"/>
      <c r="G6" s="234"/>
      <c r="H6" s="36"/>
      <c r="I6" s="36"/>
    </row>
    <row r="7" spans="1:26" ht="36" customHeight="1" x14ac:dyDescent="0.3">
      <c r="A7" s="235" t="s">
        <v>426</v>
      </c>
      <c r="B7" s="236"/>
      <c r="C7" s="236"/>
      <c r="D7" s="39"/>
      <c r="E7" s="13"/>
      <c r="F7" s="46"/>
      <c r="G7" s="237"/>
      <c r="H7" s="36"/>
    </row>
    <row r="8" spans="1:26" ht="36" customHeight="1" x14ac:dyDescent="0.3">
      <c r="A8" s="238" t="s">
        <v>594</v>
      </c>
      <c r="B8" s="239"/>
      <c r="C8" s="239"/>
      <c r="D8" s="27"/>
      <c r="E8" s="17"/>
      <c r="F8" s="52"/>
      <c r="G8" s="241"/>
      <c r="H8" s="36"/>
    </row>
    <row r="9" spans="1:26" ht="21" customHeight="1" x14ac:dyDescent="0.15">
      <c r="A9" s="242"/>
      <c r="B9" s="242"/>
      <c r="C9" s="242"/>
      <c r="D9" s="242"/>
      <c r="E9" s="242"/>
      <c r="F9" s="242"/>
      <c r="G9" s="242"/>
    </row>
    <row r="10" spans="1:26" ht="21" customHeight="1" x14ac:dyDescent="0.2">
      <c r="A10" s="243" t="s">
        <v>598</v>
      </c>
      <c r="B10" s="244"/>
      <c r="C10" s="244"/>
      <c r="D10" s="244"/>
      <c r="E10" s="245"/>
      <c r="F10" s="244"/>
      <c r="G10" s="244"/>
    </row>
    <row r="11" spans="1:26" ht="38" customHeight="1" x14ac:dyDescent="0.2">
      <c r="A11" s="227" t="s">
        <v>11</v>
      </c>
      <c r="B11" s="228" t="s">
        <v>38</v>
      </c>
      <c r="C11" s="246" t="s">
        <v>42</v>
      </c>
      <c r="D11" s="228" t="s">
        <v>13</v>
      </c>
      <c r="E11" s="228" t="s">
        <v>14</v>
      </c>
      <c r="F11" s="229" t="s">
        <v>23</v>
      </c>
      <c r="G11" s="231" t="s">
        <v>16</v>
      </c>
      <c r="H11" s="36"/>
    </row>
    <row r="12" spans="1:26" ht="38" customHeight="1" x14ac:dyDescent="0.3">
      <c r="A12" s="247" t="s">
        <v>599</v>
      </c>
      <c r="B12" s="233"/>
      <c r="C12" s="233"/>
      <c r="D12" s="21"/>
      <c r="E12" s="10"/>
      <c r="F12" s="54"/>
      <c r="G12" s="248"/>
      <c r="H12" s="36"/>
    </row>
    <row r="13" spans="1:26" ht="38" customHeight="1" x14ac:dyDescent="0.3">
      <c r="A13" s="249" t="s">
        <v>600</v>
      </c>
      <c r="B13" s="236"/>
      <c r="C13" s="236"/>
      <c r="D13" s="39"/>
      <c r="E13" s="13"/>
      <c r="F13" s="46"/>
      <c r="G13" s="250"/>
      <c r="H13" s="36"/>
    </row>
    <row r="14" spans="1:26" ht="38" customHeight="1" x14ac:dyDescent="0.3">
      <c r="A14" s="251" t="s">
        <v>601</v>
      </c>
      <c r="B14" s="239"/>
      <c r="C14" s="239"/>
      <c r="D14" s="27"/>
      <c r="E14" s="17"/>
      <c r="F14" s="52"/>
      <c r="G14" s="252"/>
      <c r="H14" s="36"/>
    </row>
    <row r="15" spans="1:26" ht="21" customHeight="1" x14ac:dyDescent="0.2">
      <c r="A15" s="242"/>
      <c r="B15" s="242"/>
      <c r="C15" s="242"/>
      <c r="D15" s="242"/>
      <c r="E15" s="242"/>
      <c r="F15" s="242"/>
      <c r="G15" s="242"/>
      <c r="H15" s="36"/>
    </row>
    <row r="16" spans="1:26" ht="21" customHeight="1" x14ac:dyDescent="0.2">
      <c r="A16" s="253" t="s">
        <v>587</v>
      </c>
      <c r="B16" s="254"/>
      <c r="C16" s="254"/>
      <c r="D16" s="254"/>
      <c r="E16" s="255"/>
      <c r="F16" s="254"/>
      <c r="G16" s="256"/>
    </row>
    <row r="17" spans="1:8" s="214" customFormat="1" ht="38" customHeight="1" x14ac:dyDescent="0.2">
      <c r="A17" s="257" t="s">
        <v>11</v>
      </c>
      <c r="B17" s="258" t="s">
        <v>38</v>
      </c>
      <c r="C17" s="259" t="s">
        <v>42</v>
      </c>
      <c r="D17" s="260" t="s">
        <v>13</v>
      </c>
      <c r="E17" s="261" t="s">
        <v>14</v>
      </c>
      <c r="F17" s="258" t="s">
        <v>23</v>
      </c>
      <c r="G17" s="262" t="s">
        <v>16</v>
      </c>
    </row>
    <row r="18" spans="1:8" s="214" customFormat="1" ht="38" customHeight="1" x14ac:dyDescent="0.3">
      <c r="A18" s="263" t="s">
        <v>602</v>
      </c>
      <c r="B18" s="264"/>
      <c r="C18" s="264"/>
      <c r="D18" s="308"/>
      <c r="E18" s="309"/>
      <c r="F18" s="310"/>
      <c r="G18" s="265"/>
    </row>
    <row r="19" spans="1:8" s="215" customFormat="1" ht="21" customHeight="1" x14ac:dyDescent="0.15">
      <c r="A19" s="242"/>
      <c r="B19" s="242"/>
      <c r="C19" s="242"/>
      <c r="D19" s="242"/>
      <c r="E19" s="242"/>
      <c r="F19" s="242"/>
      <c r="G19" s="242"/>
    </row>
    <row r="20" spans="1:8" s="215" customFormat="1" ht="21" customHeight="1" x14ac:dyDescent="0.2">
      <c r="A20" s="224" t="s">
        <v>603</v>
      </c>
      <c r="B20" s="225"/>
      <c r="C20" s="225"/>
      <c r="D20" s="226"/>
      <c r="E20" s="225"/>
      <c r="F20" s="225"/>
      <c r="G20" s="266"/>
    </row>
    <row r="21" spans="1:8" ht="21" customHeight="1" x14ac:dyDescent="0.2">
      <c r="A21" s="565" t="s">
        <v>604</v>
      </c>
      <c r="B21" s="566"/>
      <c r="C21" s="566"/>
      <c r="D21" s="566"/>
      <c r="E21" s="566"/>
      <c r="F21" s="566"/>
      <c r="G21" s="567"/>
    </row>
    <row r="22" spans="1:8" ht="38" customHeight="1" x14ac:dyDescent="0.2">
      <c r="A22" s="267" t="s">
        <v>11</v>
      </c>
      <c r="B22" s="268" t="s">
        <v>38</v>
      </c>
      <c r="C22" s="269" t="s">
        <v>42</v>
      </c>
      <c r="D22" s="268" t="s">
        <v>13</v>
      </c>
      <c r="E22" s="270" t="s">
        <v>14</v>
      </c>
      <c r="F22" s="269" t="s">
        <v>23</v>
      </c>
      <c r="G22" s="271" t="s">
        <v>16</v>
      </c>
      <c r="H22" s="36"/>
    </row>
    <row r="23" spans="1:8" ht="38" customHeight="1" x14ac:dyDescent="0.3">
      <c r="A23" s="272" t="s">
        <v>53</v>
      </c>
      <c r="B23" s="273"/>
      <c r="C23" s="273"/>
      <c r="D23" s="21"/>
      <c r="E23" s="10"/>
      <c r="F23" s="54"/>
      <c r="G23" s="274"/>
      <c r="H23" s="36"/>
    </row>
    <row r="24" spans="1:8" ht="38" customHeight="1" x14ac:dyDescent="0.3">
      <c r="A24" s="275" t="s">
        <v>50</v>
      </c>
      <c r="B24" s="276"/>
      <c r="C24" s="276"/>
      <c r="D24" s="39"/>
      <c r="E24" s="13"/>
      <c r="F24" s="46"/>
      <c r="G24" s="277"/>
      <c r="H24" s="36"/>
    </row>
    <row r="25" spans="1:8" ht="38" customHeight="1" x14ac:dyDescent="0.3">
      <c r="A25" s="278" t="s">
        <v>56</v>
      </c>
      <c r="B25" s="279"/>
      <c r="C25" s="279"/>
      <c r="D25" s="39"/>
      <c r="E25" s="13"/>
      <c r="F25" s="46"/>
      <c r="G25" s="280"/>
      <c r="H25" s="36"/>
    </row>
    <row r="26" spans="1:8" ht="38" customHeight="1" x14ac:dyDescent="0.3">
      <c r="A26" s="278" t="s">
        <v>46</v>
      </c>
      <c r="B26" s="279"/>
      <c r="C26" s="279"/>
      <c r="D26" s="39"/>
      <c r="E26" s="13"/>
      <c r="F26" s="46"/>
      <c r="G26" s="280"/>
      <c r="H26" s="36"/>
    </row>
    <row r="27" spans="1:8" ht="38" customHeight="1" x14ac:dyDescent="0.3">
      <c r="A27" s="278" t="s">
        <v>605</v>
      </c>
      <c r="B27" s="279"/>
      <c r="C27" s="279"/>
      <c r="D27" s="39"/>
      <c r="E27" s="13"/>
      <c r="F27" s="46"/>
      <c r="G27" s="280"/>
      <c r="H27" s="36"/>
    </row>
    <row r="28" spans="1:8" s="111" customFormat="1" ht="38" customHeight="1" x14ac:dyDescent="0.3">
      <c r="A28" s="281" t="s">
        <v>606</v>
      </c>
      <c r="B28" s="282"/>
      <c r="C28" s="282"/>
      <c r="D28" s="27"/>
      <c r="E28" s="17"/>
      <c r="F28" s="52"/>
      <c r="G28" s="283"/>
      <c r="H28" s="36"/>
    </row>
    <row r="29" spans="1:8" s="198" customFormat="1" ht="21" customHeight="1" x14ac:dyDescent="0.2">
      <c r="A29" s="242"/>
      <c r="B29" s="242"/>
      <c r="C29" s="242"/>
      <c r="D29" s="242"/>
      <c r="E29" s="242"/>
      <c r="F29" s="242"/>
      <c r="G29" s="242"/>
      <c r="H29" s="36"/>
    </row>
    <row r="30" spans="1:8" ht="21" customHeight="1" x14ac:dyDescent="0.2">
      <c r="A30" s="224" t="s">
        <v>607</v>
      </c>
      <c r="B30" s="225"/>
      <c r="C30" s="225"/>
      <c r="D30" s="226"/>
      <c r="E30" s="225"/>
      <c r="F30" s="225"/>
      <c r="G30" s="266"/>
      <c r="H30" s="36"/>
    </row>
    <row r="31" spans="1:8" ht="38" customHeight="1" x14ac:dyDescent="0.2">
      <c r="A31" s="284" t="s">
        <v>11</v>
      </c>
      <c r="B31" s="285" t="s">
        <v>38</v>
      </c>
      <c r="C31" s="286" t="s">
        <v>42</v>
      </c>
      <c r="D31" s="285" t="s">
        <v>13</v>
      </c>
      <c r="E31" s="287" t="s">
        <v>14</v>
      </c>
      <c r="F31" s="286" t="s">
        <v>23</v>
      </c>
      <c r="G31" s="231" t="s">
        <v>16</v>
      </c>
    </row>
    <row r="32" spans="1:8" ht="38" customHeight="1" x14ac:dyDescent="0.3">
      <c r="A32" s="249" t="s">
        <v>608</v>
      </c>
      <c r="B32" s="236"/>
      <c r="C32" s="236"/>
      <c r="D32" s="21"/>
      <c r="E32" s="10"/>
      <c r="F32" s="54"/>
      <c r="G32" s="250"/>
    </row>
    <row r="33" spans="1:8" ht="38" customHeight="1" x14ac:dyDescent="0.3">
      <c r="A33" s="249" t="s">
        <v>73</v>
      </c>
      <c r="B33" s="236"/>
      <c r="C33" s="236"/>
      <c r="D33" s="39"/>
      <c r="E33" s="13"/>
      <c r="F33" s="46"/>
      <c r="G33" s="250"/>
      <c r="H33" s="36"/>
    </row>
    <row r="34" spans="1:8" ht="38" customHeight="1" x14ac:dyDescent="0.3">
      <c r="A34" s="249" t="s">
        <v>418</v>
      </c>
      <c r="B34" s="236"/>
      <c r="C34" s="236"/>
      <c r="D34" s="39"/>
      <c r="E34" s="13"/>
      <c r="F34" s="46"/>
      <c r="G34" s="288"/>
    </row>
    <row r="35" spans="1:8" ht="38" customHeight="1" x14ac:dyDescent="0.3">
      <c r="A35" s="251" t="s">
        <v>609</v>
      </c>
      <c r="B35" s="239"/>
      <c r="C35" s="239"/>
      <c r="D35" s="27"/>
      <c r="E35" s="17"/>
      <c r="F35" s="52"/>
      <c r="G35" s="252"/>
    </row>
    <row r="36" spans="1:8" ht="21" customHeight="1" x14ac:dyDescent="0.15">
      <c r="A36" s="242"/>
      <c r="B36" s="242"/>
      <c r="C36" s="242"/>
      <c r="D36" s="242"/>
      <c r="E36" s="242"/>
      <c r="F36" s="242"/>
      <c r="G36" s="242"/>
    </row>
    <row r="37" spans="1:8" ht="21" customHeight="1" x14ac:dyDescent="0.2">
      <c r="A37" s="568" t="s">
        <v>610</v>
      </c>
      <c r="B37" s="568"/>
      <c r="C37" s="568"/>
      <c r="D37" s="568"/>
      <c r="E37" s="568"/>
      <c r="F37" s="568"/>
      <c r="G37" s="568"/>
    </row>
    <row r="38" spans="1:8" ht="21" customHeight="1" x14ac:dyDescent="0.2">
      <c r="A38" s="565" t="s">
        <v>611</v>
      </c>
      <c r="B38" s="566"/>
      <c r="C38" s="566"/>
      <c r="D38" s="566"/>
      <c r="E38" s="566"/>
      <c r="F38" s="566"/>
      <c r="G38" s="567"/>
      <c r="H38" s="40"/>
    </row>
    <row r="39" spans="1:8" ht="38" customHeight="1" x14ac:dyDescent="0.2">
      <c r="A39" s="227" t="s">
        <v>11</v>
      </c>
      <c r="B39" s="228" t="s">
        <v>38</v>
      </c>
      <c r="C39" s="228" t="s">
        <v>42</v>
      </c>
      <c r="D39" s="228" t="s">
        <v>13</v>
      </c>
      <c r="E39" s="228" t="s">
        <v>14</v>
      </c>
      <c r="F39" s="228" t="s">
        <v>23</v>
      </c>
      <c r="G39" s="289" t="s">
        <v>16</v>
      </c>
    </row>
    <row r="40" spans="1:8" ht="38" customHeight="1" x14ac:dyDescent="0.3">
      <c r="A40" s="272" t="s">
        <v>74</v>
      </c>
      <c r="B40" s="290"/>
      <c r="C40" s="273"/>
      <c r="D40" s="21"/>
      <c r="E40" s="10"/>
      <c r="F40" s="54"/>
      <c r="G40" s="274"/>
    </row>
    <row r="41" spans="1:8" ht="38" customHeight="1" x14ac:dyDescent="0.3">
      <c r="A41" s="275" t="s">
        <v>75</v>
      </c>
      <c r="B41" s="291"/>
      <c r="C41" s="276"/>
      <c r="D41" s="39"/>
      <c r="E41" s="13"/>
      <c r="F41" s="46"/>
      <c r="G41" s="277"/>
    </row>
    <row r="42" spans="1:8" ht="38" customHeight="1" x14ac:dyDescent="0.3">
      <c r="A42" s="275" t="s">
        <v>76</v>
      </c>
      <c r="B42" s="291"/>
      <c r="C42" s="276"/>
      <c r="D42" s="39"/>
      <c r="E42" s="13"/>
      <c r="F42" s="46"/>
      <c r="G42" s="277"/>
    </row>
    <row r="43" spans="1:8" ht="38" customHeight="1" x14ac:dyDescent="0.3">
      <c r="A43" s="275" t="s">
        <v>612</v>
      </c>
      <c r="B43" s="291"/>
      <c r="C43" s="276"/>
      <c r="D43" s="39"/>
      <c r="E43" s="13"/>
      <c r="F43" s="46"/>
      <c r="G43" s="277"/>
    </row>
    <row r="44" spans="1:8" ht="38" customHeight="1" x14ac:dyDescent="0.3">
      <c r="A44" s="275" t="s">
        <v>77</v>
      </c>
      <c r="B44" s="291"/>
      <c r="C44" s="276"/>
      <c r="D44" s="39"/>
      <c r="E44" s="13"/>
      <c r="F44" s="46"/>
      <c r="G44" s="277"/>
    </row>
    <row r="45" spans="1:8" ht="38" customHeight="1" x14ac:dyDescent="0.3">
      <c r="A45" s="292" t="s">
        <v>595</v>
      </c>
      <c r="B45" s="293"/>
      <c r="C45" s="294"/>
      <c r="D45" s="27"/>
      <c r="E45" s="17"/>
      <c r="F45" s="52"/>
      <c r="G45" s="295"/>
    </row>
    <row r="46" spans="1:8" ht="21" customHeight="1" x14ac:dyDescent="0.15">
      <c r="A46" s="242"/>
      <c r="B46" s="242"/>
      <c r="C46" s="242"/>
      <c r="D46" s="242"/>
      <c r="E46" s="242"/>
      <c r="F46" s="242"/>
      <c r="G46" s="242"/>
    </row>
    <row r="47" spans="1:8" ht="21" customHeight="1" x14ac:dyDescent="0.2">
      <c r="A47" s="564" t="s">
        <v>613</v>
      </c>
      <c r="B47" s="564"/>
      <c r="C47" s="564"/>
      <c r="D47" s="564"/>
      <c r="E47" s="564"/>
      <c r="F47" s="564"/>
      <c r="G47" s="564"/>
    </row>
    <row r="48" spans="1:8" ht="38" customHeight="1" x14ac:dyDescent="0.2">
      <c r="A48" s="296" t="s">
        <v>11</v>
      </c>
      <c r="B48" s="297" t="s">
        <v>38</v>
      </c>
      <c r="C48" s="228" t="s">
        <v>42</v>
      </c>
      <c r="D48" s="228" t="s">
        <v>13</v>
      </c>
      <c r="E48" s="228" t="s">
        <v>14</v>
      </c>
      <c r="F48" s="228" t="s">
        <v>23</v>
      </c>
      <c r="G48" s="298" t="s">
        <v>16</v>
      </c>
    </row>
    <row r="49" spans="1:7" ht="38" customHeight="1" x14ac:dyDescent="0.3">
      <c r="A49" s="299" t="s">
        <v>614</v>
      </c>
      <c r="B49" s="300"/>
      <c r="C49" s="273"/>
      <c r="D49" s="21"/>
      <c r="E49" s="10"/>
      <c r="F49" s="54"/>
      <c r="G49" s="301"/>
    </row>
    <row r="50" spans="1:7" ht="38" customHeight="1" x14ac:dyDescent="0.3">
      <c r="A50" s="302" t="s">
        <v>420</v>
      </c>
      <c r="B50" s="303"/>
      <c r="C50" s="276"/>
      <c r="D50" s="39"/>
      <c r="E50" s="13"/>
      <c r="F50" s="46"/>
      <c r="G50" s="304"/>
    </row>
    <row r="51" spans="1:7" ht="38" customHeight="1" x14ac:dyDescent="0.3">
      <c r="A51" s="305" t="s">
        <v>615</v>
      </c>
      <c r="B51" s="306"/>
      <c r="C51" s="294"/>
      <c r="D51" s="27"/>
      <c r="E51" s="17"/>
      <c r="F51" s="52"/>
      <c r="G51" s="307"/>
    </row>
    <row r="52" spans="1:7" ht="15.75" customHeight="1" x14ac:dyDescent="0.15"/>
    <row r="53" spans="1:7" ht="15.75" customHeight="1" x14ac:dyDescent="0.15"/>
    <row r="54" spans="1:7" ht="15.75" customHeight="1" x14ac:dyDescent="0.15"/>
    <row r="55" spans="1:7" ht="15.75" customHeight="1" x14ac:dyDescent="0.15"/>
    <row r="56" spans="1:7" ht="15.75" customHeight="1" x14ac:dyDescent="0.15"/>
    <row r="57" spans="1:7" ht="15.75" customHeight="1" x14ac:dyDescent="0.15"/>
    <row r="58" spans="1:7" ht="15.75" customHeight="1" x14ac:dyDescent="0.15"/>
    <row r="59" spans="1:7" ht="15.75" customHeight="1" x14ac:dyDescent="0.15"/>
    <row r="60" spans="1:7" ht="15.75" customHeight="1" x14ac:dyDescent="0.15"/>
    <row r="61" spans="1:7" ht="15.75" customHeight="1" x14ac:dyDescent="0.15"/>
    <row r="62" spans="1:7" ht="15.75" customHeight="1" x14ac:dyDescent="0.15"/>
    <row r="63" spans="1:7" ht="15.75" customHeight="1" x14ac:dyDescent="0.15"/>
    <row r="64" spans="1:7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  <row r="1003" ht="15.75" customHeight="1" x14ac:dyDescent="0.15"/>
    <row r="1004" ht="15.75" customHeight="1" x14ac:dyDescent="0.15"/>
  </sheetData>
  <mergeCells count="6">
    <mergeCell ref="A47:G47"/>
    <mergeCell ref="A1:G1"/>
    <mergeCell ref="A2:G2"/>
    <mergeCell ref="A21:G21"/>
    <mergeCell ref="A37:G37"/>
    <mergeCell ref="A38:G38"/>
  </mergeCells>
  <pageMargins left="0.7" right="0.7" top="0.75" bottom="0.75" header="0" footer="0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'Data Validation'!$V$5:$V$159</xm:f>
          </x14:formula1>
          <xm:sqref>D6:D8 D49:D51 D40:D45 D32:D35 D23:D28 D18 D12:D14</xm:sqref>
        </x14:dataValidation>
        <x14:dataValidation type="list" allowBlank="1" showInputMessage="1" showErrorMessage="1" xr:uid="{00000000-0002-0000-0400-000001000000}">
          <x14:formula1>
            <xm:f>'Data Validation'!$C$5:$C$8</xm:f>
          </x14:formula1>
          <xm:sqref>E6:E8 E12:E14 E18 E23:E28 E32:E35 E40:E45 E49:E51</xm:sqref>
        </x14:dataValidation>
        <x14:dataValidation type="list" allowBlank="1" showInputMessage="1" showErrorMessage="1" xr:uid="{00000000-0002-0000-0400-000002000000}">
          <x14:formula1>
            <xm:f>'Data Validation'!$D$4:$D$5</xm:f>
          </x14:formula1>
          <xm:sqref>F6:F8 F49:F51 F40:F45 F32:F35 F23:F28 F18 F12:F14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1E53A-C44B-F744-BE71-551826355D48}">
  <dimension ref="A1:S101"/>
  <sheetViews>
    <sheetView showGridLines="0" tabSelected="1" topLeftCell="C74" workbookViewId="0">
      <selection activeCell="Q82" sqref="Q82"/>
    </sheetView>
  </sheetViews>
  <sheetFormatPr baseColWidth="10" defaultRowHeight="14" x14ac:dyDescent="0.15"/>
  <cols>
    <col min="4" max="4" width="43.1640625" customWidth="1"/>
  </cols>
  <sheetData>
    <row r="1" spans="1:19" ht="19" x14ac:dyDescent="0.25">
      <c r="A1" s="366" t="s">
        <v>678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</row>
    <row r="2" spans="1:19" ht="20" thickBot="1" x14ac:dyDescent="0.3">
      <c r="A2" s="368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</row>
    <row r="3" spans="1:19" ht="20" thickBot="1" x14ac:dyDescent="0.3">
      <c r="A3" s="368"/>
      <c r="B3" s="242"/>
      <c r="C3" s="242"/>
      <c r="D3" s="569" t="s">
        <v>632</v>
      </c>
      <c r="E3" s="570"/>
      <c r="F3" s="242"/>
      <c r="G3" s="242"/>
      <c r="H3" s="369" t="s">
        <v>83</v>
      </c>
      <c r="I3" s="370" t="s">
        <v>84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</row>
    <row r="4" spans="1:19" ht="19" x14ac:dyDescent="0.25">
      <c r="A4" s="368"/>
      <c r="B4" s="242"/>
      <c r="C4" s="242"/>
      <c r="D4" s="371" t="s">
        <v>633</v>
      </c>
      <c r="E4" s="372" t="str">
        <f>IF(Context!D6="","",IF(Context!D6="If applicable, enter the name of the operation for which you are entering data","",Context!D6))</f>
        <v/>
      </c>
      <c r="F4" s="242"/>
      <c r="G4" s="242"/>
      <c r="H4" s="373" t="s">
        <v>86</v>
      </c>
      <c r="I4" s="374" t="s">
        <v>87</v>
      </c>
      <c r="J4" s="242"/>
      <c r="K4" s="242"/>
      <c r="L4" s="242"/>
      <c r="M4" s="242"/>
      <c r="N4" s="242"/>
      <c r="O4" s="242"/>
      <c r="P4" s="242"/>
      <c r="Q4" s="242"/>
      <c r="R4" s="242"/>
      <c r="S4" s="242"/>
    </row>
    <row r="5" spans="1:19" ht="20" thickBot="1" x14ac:dyDescent="0.3">
      <c r="A5" s="368"/>
      <c r="B5" s="242"/>
      <c r="C5" s="242"/>
      <c r="D5" s="375" t="s">
        <v>634</v>
      </c>
      <c r="E5" s="372" t="str">
        <f>IF(Context!D8="","",IF(Context!D8="Provide a brief description of your operation","",Context!D8))</f>
        <v/>
      </c>
      <c r="F5" s="242"/>
      <c r="G5" s="242"/>
      <c r="H5" s="376" t="s">
        <v>88</v>
      </c>
      <c r="I5" s="377" t="s">
        <v>675</v>
      </c>
      <c r="J5" s="242"/>
      <c r="K5" s="242"/>
      <c r="L5" s="242"/>
      <c r="M5" s="242"/>
      <c r="N5" s="242"/>
      <c r="O5" s="242"/>
      <c r="P5" s="242"/>
      <c r="Q5" s="242"/>
      <c r="R5" s="242"/>
      <c r="S5" s="242"/>
    </row>
    <row r="6" spans="1:19" ht="19" x14ac:dyDescent="0.25">
      <c r="A6" s="368"/>
      <c r="B6" s="242"/>
      <c r="C6" s="242"/>
      <c r="D6" s="375" t="s">
        <v>635</v>
      </c>
      <c r="E6" s="378" t="str">
        <f>IF(Context!D10="","",IF(Context!D10="Provide a brief description of this specific component","",Context!D10))</f>
        <v/>
      </c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</row>
    <row r="7" spans="1:19" ht="19" x14ac:dyDescent="0.25">
      <c r="A7" s="368"/>
      <c r="B7" s="242"/>
      <c r="C7" s="242"/>
      <c r="D7" s="375" t="s">
        <v>78</v>
      </c>
      <c r="E7" s="378" t="str">
        <f>IF(Context!D12="","",IF(Context!D12="Enter the year corresponding to the reported operating costs","",Context!D12))</f>
        <v/>
      </c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</row>
    <row r="8" spans="1:19" x14ac:dyDescent="0.15">
      <c r="A8" s="242"/>
      <c r="B8" s="242"/>
      <c r="C8" s="242"/>
      <c r="D8" s="375" t="s">
        <v>636</v>
      </c>
      <c r="E8" s="378" t="str">
        <f>IF(Context!D14="","",IF(Context!D14="(Select country from dropdown)","",Context!D14))</f>
        <v/>
      </c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</row>
    <row r="9" spans="1:19" ht="15" thickBot="1" x14ac:dyDescent="0.2">
      <c r="A9" s="242"/>
      <c r="B9" s="242"/>
      <c r="C9" s="242"/>
      <c r="D9" s="379" t="s">
        <v>637</v>
      </c>
      <c r="E9" s="380" t="str">
        <f>IF(Context!D16="","",IF(Context!D16="Enter city","",Context!D16))</f>
        <v/>
      </c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</row>
    <row r="10" spans="1:19" ht="15" thickBot="1" x14ac:dyDescent="0.2">
      <c r="A10" s="242"/>
      <c r="B10" s="242"/>
      <c r="C10" s="242"/>
      <c r="D10" s="206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</row>
    <row r="11" spans="1:19" x14ac:dyDescent="0.15">
      <c r="A11" s="242"/>
      <c r="B11" s="242"/>
      <c r="C11" s="242"/>
      <c r="D11" s="571" t="s">
        <v>638</v>
      </c>
      <c r="E11" s="572"/>
      <c r="F11" s="573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</row>
    <row r="12" spans="1:19" ht="15" thickBot="1" x14ac:dyDescent="0.2">
      <c r="A12" s="242"/>
      <c r="B12" s="242"/>
      <c r="C12" s="242"/>
      <c r="D12" s="381" t="s">
        <v>639</v>
      </c>
      <c r="E12" s="382" t="s">
        <v>640</v>
      </c>
      <c r="F12" s="383" t="s">
        <v>16</v>
      </c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</row>
    <row r="13" spans="1:19" x14ac:dyDescent="0.15">
      <c r="A13" s="242"/>
      <c r="B13" s="242"/>
      <c r="C13" s="242"/>
      <c r="D13" s="371" t="s">
        <v>641</v>
      </c>
      <c r="E13" s="384" t="str">
        <f>IF(Context!C24="","",Context!C24)</f>
        <v/>
      </c>
      <c r="F13" s="372" t="str">
        <f>IF(Context!D24="","",Context!D24)</f>
        <v/>
      </c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</row>
    <row r="14" spans="1:19" x14ac:dyDescent="0.15">
      <c r="A14" s="242"/>
      <c r="B14" s="242"/>
      <c r="C14" s="242"/>
      <c r="D14" s="375" t="s">
        <v>642</v>
      </c>
      <c r="E14" s="384" t="str">
        <f>IF(Context!C25="","",Context!C25)</f>
        <v/>
      </c>
      <c r="F14" s="372" t="str">
        <f>IF(Context!D25="","",Context!D25)</f>
        <v/>
      </c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</row>
    <row r="15" spans="1:19" ht="15" thickBot="1" x14ac:dyDescent="0.2">
      <c r="A15" s="242"/>
      <c r="B15" s="242"/>
      <c r="C15" s="242"/>
      <c r="D15" s="379" t="s">
        <v>643</v>
      </c>
      <c r="E15" s="384" t="str">
        <f>IF(Context!C26="","",Context!C26)</f>
        <v/>
      </c>
      <c r="F15" s="372" t="str">
        <f>IF(Context!D26="","",Context!D26)</f>
        <v/>
      </c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</row>
    <row r="16" spans="1:19" ht="15" x14ac:dyDescent="0.2">
      <c r="A16" s="242"/>
      <c r="B16" s="242"/>
      <c r="C16" s="242"/>
      <c r="D16" s="385" t="s">
        <v>644</v>
      </c>
      <c r="E16" s="386"/>
      <c r="F16" s="386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</row>
    <row r="17" spans="1:19" ht="15" thickBot="1" x14ac:dyDescent="0.2">
      <c r="A17" s="242"/>
      <c r="B17" s="242"/>
      <c r="C17" s="242"/>
      <c r="D17" s="242"/>
      <c r="E17" s="387"/>
      <c r="F17" s="387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 t="s">
        <v>645</v>
      </c>
      <c r="S17" s="242" t="s">
        <v>646</v>
      </c>
    </row>
    <row r="18" spans="1:19" ht="16" thickBot="1" x14ac:dyDescent="0.25">
      <c r="A18" s="242"/>
      <c r="B18" s="242" t="s">
        <v>647</v>
      </c>
      <c r="C18" s="242" t="s">
        <v>648</v>
      </c>
      <c r="D18" s="388" t="s">
        <v>649</v>
      </c>
      <c r="E18" s="389" t="s">
        <v>650</v>
      </c>
      <c r="F18" s="389" t="s">
        <v>651</v>
      </c>
      <c r="G18" s="389" t="s">
        <v>652</v>
      </c>
      <c r="H18" s="389" t="s">
        <v>653</v>
      </c>
      <c r="I18" s="389" t="s">
        <v>13</v>
      </c>
      <c r="J18" s="389" t="s">
        <v>654</v>
      </c>
      <c r="K18" s="389" t="s">
        <v>43</v>
      </c>
      <c r="L18" s="389" t="s">
        <v>78</v>
      </c>
      <c r="M18" s="389" t="s">
        <v>655</v>
      </c>
      <c r="N18" s="389" t="s">
        <v>16</v>
      </c>
      <c r="O18" s="389" t="s">
        <v>656</v>
      </c>
      <c r="P18" s="389" t="s">
        <v>657</v>
      </c>
      <c r="Q18" s="390" t="s">
        <v>658</v>
      </c>
      <c r="R18" s="390" t="s">
        <v>659</v>
      </c>
      <c r="S18" s="390" t="s">
        <v>660</v>
      </c>
    </row>
    <row r="19" spans="1:19" ht="14" customHeight="1" x14ac:dyDescent="0.15">
      <c r="A19" s="242"/>
      <c r="B19" s="574" t="s">
        <v>661</v>
      </c>
      <c r="C19" s="576" t="s">
        <v>662</v>
      </c>
      <c r="D19" s="391" t="str">
        <f>'Direct CAPEX'!A6</f>
        <v>Superstructure</v>
      </c>
      <c r="E19" s="392">
        <f>'Direct CAPEX'!B6</f>
        <v>0</v>
      </c>
      <c r="F19" s="393">
        <f>'Direct CAPEX'!C6</f>
        <v>0</v>
      </c>
      <c r="G19" s="394">
        <f t="shared" ref="G19:G68" si="0">E19*F19</f>
        <v>0</v>
      </c>
      <c r="H19" s="395"/>
      <c r="I19" s="396" t="str">
        <f>IF('Direct CAPEX'!D6="","",'Direct CAPEX'!D6)</f>
        <v/>
      </c>
      <c r="J19" s="396" t="str">
        <f>IF('Direct CAPEX'!E6="","",'Direct CAPEX'!E6)</f>
        <v/>
      </c>
      <c r="K19" s="396" t="str">
        <f>IF('Direct CAPEX'!F6="","",'Direct CAPEX'!F6)</f>
        <v/>
      </c>
      <c r="L19" s="396" t="str">
        <f>IF('Direct CAPEX'!G6="","",'Direct CAPEX'!G6)</f>
        <v/>
      </c>
      <c r="M19" s="397" t="str">
        <f>IF('Direct CAPEX'!H6="","",'Direct CAPEX'!H6)</f>
        <v/>
      </c>
      <c r="N19" s="397" t="str">
        <f>IF('Direct CAPEX'!I6="","",'Direct CAPEX'!I6)</f>
        <v/>
      </c>
      <c r="O19" s="397" t="s">
        <v>79</v>
      </c>
      <c r="P19" s="397" t="s">
        <v>81</v>
      </c>
      <c r="Q19" s="397" t="s">
        <v>82</v>
      </c>
      <c r="R19" s="397"/>
      <c r="S19" s="398"/>
    </row>
    <row r="20" spans="1:19" x14ac:dyDescent="0.15">
      <c r="A20" s="242"/>
      <c r="B20" s="575"/>
      <c r="C20" s="577"/>
      <c r="D20" s="391" t="str">
        <f>'Direct CAPEX'!A7</f>
        <v>User interface</v>
      </c>
      <c r="E20" s="392">
        <f>'Direct CAPEX'!B7</f>
        <v>0</v>
      </c>
      <c r="F20" s="393">
        <f>'Direct CAPEX'!C7</f>
        <v>0</v>
      </c>
      <c r="G20" s="394">
        <f t="shared" si="0"/>
        <v>0</v>
      </c>
      <c r="H20" s="395"/>
      <c r="I20" s="396" t="str">
        <f>IF('Direct CAPEX'!D7="","",'Direct CAPEX'!D7)</f>
        <v/>
      </c>
      <c r="J20" s="396" t="str">
        <f>IF('Direct CAPEX'!E7="","",'Direct CAPEX'!E7)</f>
        <v/>
      </c>
      <c r="K20" s="396" t="str">
        <f>IF('Direct CAPEX'!F7="","",'Direct CAPEX'!F7)</f>
        <v/>
      </c>
      <c r="L20" s="396" t="str">
        <f>IF('Direct CAPEX'!G7="","",'Direct CAPEX'!G7)</f>
        <v/>
      </c>
      <c r="M20" s="397" t="str">
        <f>IF('Direct CAPEX'!H7="","",'Direct CAPEX'!H7)</f>
        <v/>
      </c>
      <c r="N20" s="397" t="str">
        <f>IF('Direct CAPEX'!I7="","",'Direct CAPEX'!I7)</f>
        <v/>
      </c>
      <c r="O20" s="397" t="s">
        <v>79</v>
      </c>
      <c r="P20" s="397" t="s">
        <v>81</v>
      </c>
      <c r="Q20" s="397" t="s">
        <v>82</v>
      </c>
      <c r="R20" s="397"/>
      <c r="S20" s="398"/>
    </row>
    <row r="21" spans="1:19" x14ac:dyDescent="0.15">
      <c r="A21" s="242"/>
      <c r="B21" s="575"/>
      <c r="C21" s="577"/>
      <c r="D21" s="391" t="str">
        <f>'Direct CAPEX'!A8</f>
        <v>Sealed tank</v>
      </c>
      <c r="E21" s="392">
        <f>'Direct CAPEX'!B8</f>
        <v>0</v>
      </c>
      <c r="F21" s="393">
        <f>'Direct CAPEX'!C8</f>
        <v>0</v>
      </c>
      <c r="G21" s="394">
        <f t="shared" si="0"/>
        <v>0</v>
      </c>
      <c r="H21" s="395"/>
      <c r="I21" s="396" t="str">
        <f>IF('Direct CAPEX'!D8="","",'Direct CAPEX'!D8)</f>
        <v/>
      </c>
      <c r="J21" s="396" t="str">
        <f>IF('Direct CAPEX'!E8="","",'Direct CAPEX'!E8)</f>
        <v/>
      </c>
      <c r="K21" s="396" t="str">
        <f>IF('Direct CAPEX'!F8="","",'Direct CAPEX'!F8)</f>
        <v/>
      </c>
      <c r="L21" s="396" t="str">
        <f>IF('Direct CAPEX'!G8="","",'Direct CAPEX'!G8)</f>
        <v/>
      </c>
      <c r="M21" s="397" t="str">
        <f>IF('Direct CAPEX'!H8="","",'Direct CAPEX'!H8)</f>
        <v/>
      </c>
      <c r="N21" s="397" t="str">
        <f>IF('Direct CAPEX'!I8="","",'Direct CAPEX'!I8)</f>
        <v/>
      </c>
      <c r="O21" s="397" t="s">
        <v>79</v>
      </c>
      <c r="P21" s="397" t="s">
        <v>81</v>
      </c>
      <c r="Q21" s="397" t="s">
        <v>82</v>
      </c>
      <c r="R21" s="397"/>
      <c r="S21" s="398"/>
    </row>
    <row r="22" spans="1:19" x14ac:dyDescent="0.15">
      <c r="A22" s="242"/>
      <c r="B22" s="575"/>
      <c r="C22" s="577"/>
      <c r="D22" s="391" t="str">
        <f>'Direct CAPEX'!A9</f>
        <v>Infiltration structure</v>
      </c>
      <c r="E22" s="392">
        <f>'Direct CAPEX'!B9</f>
        <v>0</v>
      </c>
      <c r="F22" s="393">
        <f>'Direct CAPEX'!C9</f>
        <v>0</v>
      </c>
      <c r="G22" s="394">
        <f t="shared" si="0"/>
        <v>0</v>
      </c>
      <c r="H22" s="395"/>
      <c r="I22" s="396" t="str">
        <f>IF('Direct CAPEX'!D9="","",'Direct CAPEX'!D9)</f>
        <v/>
      </c>
      <c r="J22" s="396" t="str">
        <f>IF('Direct CAPEX'!E9="","",'Direct CAPEX'!E9)</f>
        <v/>
      </c>
      <c r="K22" s="396" t="str">
        <f>IF('Direct CAPEX'!F9="","",'Direct CAPEX'!F9)</f>
        <v/>
      </c>
      <c r="L22" s="396" t="str">
        <f>IF('Direct CAPEX'!G9="","",'Direct CAPEX'!G9)</f>
        <v/>
      </c>
      <c r="M22" s="397" t="str">
        <f>IF('Direct CAPEX'!H9="","",'Direct CAPEX'!H9)</f>
        <v/>
      </c>
      <c r="N22" s="397" t="str">
        <f>IF('Direct CAPEX'!I9="","",'Direct CAPEX'!I9)</f>
        <v/>
      </c>
      <c r="O22" s="396" t="s">
        <v>79</v>
      </c>
      <c r="P22" s="397" t="s">
        <v>81</v>
      </c>
      <c r="Q22" s="397" t="s">
        <v>82</v>
      </c>
      <c r="R22" s="397"/>
      <c r="S22" s="398"/>
    </row>
    <row r="23" spans="1:19" s="354" customFormat="1" ht="15" thickBot="1" x14ac:dyDescent="0.2">
      <c r="A23" s="242"/>
      <c r="B23" s="575"/>
      <c r="C23" s="578"/>
      <c r="D23" s="391" t="str">
        <f>'Direct CAPEX'!A10</f>
        <v>Other or combined physical assets</v>
      </c>
      <c r="E23" s="392">
        <f>'Direct CAPEX'!B10</f>
        <v>0</v>
      </c>
      <c r="F23" s="393">
        <f>'Direct CAPEX'!C10</f>
        <v>0</v>
      </c>
      <c r="G23" s="394">
        <f t="shared" ref="G23" si="1">E23*F23</f>
        <v>0</v>
      </c>
      <c r="H23" s="395"/>
      <c r="I23" s="396" t="str">
        <f>IF('Direct CAPEX'!D10="","",'Direct CAPEX'!D10)</f>
        <v/>
      </c>
      <c r="J23" s="396" t="str">
        <f>IF('Direct CAPEX'!E10="","",'Direct CAPEX'!E10)</f>
        <v/>
      </c>
      <c r="K23" s="396" t="str">
        <f>IF('Direct CAPEX'!F10="","",'Direct CAPEX'!F10)</f>
        <v/>
      </c>
      <c r="L23" s="396" t="str">
        <f>IF('Direct CAPEX'!G10="","",'Direct CAPEX'!G10)</f>
        <v/>
      </c>
      <c r="M23" s="397" t="str">
        <f>IF('Direct CAPEX'!H10="","",'Direct CAPEX'!H10)</f>
        <v/>
      </c>
      <c r="N23" s="397" t="str">
        <f>IF('Direct CAPEX'!I10="","",'Direct CAPEX'!I10)</f>
        <v/>
      </c>
      <c r="O23" s="396" t="s">
        <v>79</v>
      </c>
      <c r="P23" s="397" t="s">
        <v>81</v>
      </c>
      <c r="Q23" s="397" t="s">
        <v>82</v>
      </c>
      <c r="R23" s="397"/>
      <c r="S23" s="398"/>
    </row>
    <row r="24" spans="1:19" s="354" customFormat="1" ht="18" customHeight="1" thickBot="1" x14ac:dyDescent="0.2">
      <c r="A24" s="242"/>
      <c r="B24" s="575"/>
      <c r="C24" s="399" t="s">
        <v>663</v>
      </c>
      <c r="D24" s="400" t="str">
        <f>'Direct CAPEX'!A14</f>
        <v>Total costs (including wages, travel or meal allowances, vaccinations, short term insurance etc. if applicable) associated with daily or casual labourers directly responsible for producing or installing toilets and containments</v>
      </c>
      <c r="E24" s="401">
        <f>'Direct CAPEX'!B14</f>
        <v>0</v>
      </c>
      <c r="F24" s="402">
        <f>'Direct CAPEX'!C14</f>
        <v>0</v>
      </c>
      <c r="G24" s="403">
        <f t="shared" ref="G24" si="2">E24*F24</f>
        <v>0</v>
      </c>
      <c r="H24" s="395"/>
      <c r="I24" s="404" t="str">
        <f>IF('Direct CAPEX'!D14="","",'Direct CAPEX'!D14)</f>
        <v/>
      </c>
      <c r="J24" s="404" t="str">
        <f>IF('Direct CAPEX'!E14="","",'Direct CAPEX'!E14)</f>
        <v/>
      </c>
      <c r="K24" s="405" t="str">
        <f t="shared" ref="K24:K32" si="3">IF(SUM(K$19:K$22)=0,"",(SUMPRODUCT(G$19:G$22,K$19:K$22)/SUM(G$19:G$22)))</f>
        <v/>
      </c>
      <c r="L24" s="405" t="str">
        <f>IF(ISNUMBER(Context!D$12),Context!D$12,"")</f>
        <v/>
      </c>
      <c r="M24" s="405" t="str">
        <f>IF('Direct CAPEX'!F14="","",'Direct CAPEX'!F14)</f>
        <v/>
      </c>
      <c r="N24" s="405" t="str">
        <f>IF('Direct CAPEX'!G14="","",'Direct CAPEX'!G14)</f>
        <v/>
      </c>
      <c r="O24" s="405" t="s">
        <v>79</v>
      </c>
      <c r="P24" s="405" t="s">
        <v>137</v>
      </c>
      <c r="Q24" s="405" t="s">
        <v>80</v>
      </c>
      <c r="R24" s="405"/>
      <c r="S24" s="378"/>
    </row>
    <row r="25" spans="1:19" ht="19" customHeight="1" x14ac:dyDescent="0.15">
      <c r="A25" s="242"/>
      <c r="B25" s="575"/>
      <c r="C25" s="576" t="s">
        <v>664</v>
      </c>
      <c r="D25" s="406" t="str">
        <f>'Direct CAPEX'!A19</f>
        <v>Production or manufacturing staff</v>
      </c>
      <c r="E25" s="407">
        <f>'Direct CAPEX'!B19</f>
        <v>0</v>
      </c>
      <c r="F25" s="408">
        <f>'Direct CAPEX'!C19</f>
        <v>0</v>
      </c>
      <c r="G25" s="409">
        <f t="shared" si="0"/>
        <v>0</v>
      </c>
      <c r="H25" s="410"/>
      <c r="I25" s="411" t="str">
        <f>IF('Direct CAPEX'!D19="","",'Direct CAPEX'!D19)</f>
        <v/>
      </c>
      <c r="J25" s="411" t="str">
        <f>IF('Direct CAPEX'!E19="","",'Direct CAPEX'!E19)</f>
        <v/>
      </c>
      <c r="K25" s="411" t="str">
        <f t="shared" si="3"/>
        <v/>
      </c>
      <c r="L25" s="412" t="str">
        <f>IF(ISNUMBER(Context!D$12),Context!D$12,"")</f>
        <v/>
      </c>
      <c r="M25" s="411" t="str">
        <f>IF('Direct CAPEX'!F19="","",'Direct CAPEX'!F19)</f>
        <v/>
      </c>
      <c r="N25" s="411" t="str">
        <f>IF('Direct CAPEX'!G19="","",'Direct CAPEX'!G19)</f>
        <v/>
      </c>
      <c r="O25" s="412" t="s">
        <v>79</v>
      </c>
      <c r="P25" s="412" t="s">
        <v>81</v>
      </c>
      <c r="Q25" s="412" t="s">
        <v>80</v>
      </c>
      <c r="R25" s="412"/>
      <c r="S25" s="413"/>
    </row>
    <row r="26" spans="1:19" x14ac:dyDescent="0.15">
      <c r="A26" s="242"/>
      <c r="B26" s="575"/>
      <c r="C26" s="577"/>
      <c r="D26" s="406" t="str">
        <f>'Direct CAPEX'!A20</f>
        <v>Installation staff</v>
      </c>
      <c r="E26" s="407">
        <f>'Direct CAPEX'!B20</f>
        <v>0</v>
      </c>
      <c r="F26" s="408">
        <f>'Direct CAPEX'!C20</f>
        <v>0</v>
      </c>
      <c r="G26" s="409">
        <f t="shared" si="0"/>
        <v>0</v>
      </c>
      <c r="H26" s="410"/>
      <c r="I26" s="411" t="str">
        <f>IF('Direct CAPEX'!D20="","",'Direct CAPEX'!D20)</f>
        <v/>
      </c>
      <c r="J26" s="411" t="str">
        <f>IF('Direct CAPEX'!E20="","",'Direct CAPEX'!E20)</f>
        <v/>
      </c>
      <c r="K26" s="411" t="str">
        <f t="shared" si="3"/>
        <v/>
      </c>
      <c r="L26" s="412" t="str">
        <f>IF(ISNUMBER(Context!D$12),Context!D$12,"")</f>
        <v/>
      </c>
      <c r="M26" s="411" t="str">
        <f>IF('Direct CAPEX'!F20="","",'Direct CAPEX'!F20)</f>
        <v/>
      </c>
      <c r="N26" s="411" t="str">
        <f>IF('Direct CAPEX'!G20="","",'Direct CAPEX'!G20)</f>
        <v/>
      </c>
      <c r="O26" s="412" t="s">
        <v>79</v>
      </c>
      <c r="P26" s="412" t="s">
        <v>81</v>
      </c>
      <c r="Q26" s="412" t="s">
        <v>80</v>
      </c>
      <c r="R26" s="412"/>
      <c r="S26" s="413"/>
    </row>
    <row r="27" spans="1:19" s="354" customFormat="1" x14ac:dyDescent="0.15">
      <c r="A27" s="242"/>
      <c r="B27" s="575"/>
      <c r="C27" s="577"/>
      <c r="D27" s="406" t="str">
        <f>'Direct CAPEX'!A21</f>
        <v>Other or combined salaried staff responsible for producing and installing toilets and containers</v>
      </c>
      <c r="E27" s="407">
        <f>'Direct CAPEX'!B21</f>
        <v>0</v>
      </c>
      <c r="F27" s="408">
        <f>'Direct CAPEX'!C21</f>
        <v>0</v>
      </c>
      <c r="G27" s="409">
        <f t="shared" ref="G27" si="4">E27*F27</f>
        <v>0</v>
      </c>
      <c r="H27" s="410"/>
      <c r="I27" s="411" t="str">
        <f>IF('Direct CAPEX'!D21="","",'Direct CAPEX'!D21)</f>
        <v/>
      </c>
      <c r="J27" s="411" t="str">
        <f>IF('Direct CAPEX'!E21="","",'Direct CAPEX'!E21)</f>
        <v/>
      </c>
      <c r="K27" s="411" t="str">
        <f t="shared" si="3"/>
        <v/>
      </c>
      <c r="L27" s="412" t="str">
        <f>IF(ISNUMBER(Context!D$12),Context!D$12,"")</f>
        <v/>
      </c>
      <c r="M27" s="411" t="str">
        <f>IF('Direct CAPEX'!F21="","",'Direct CAPEX'!F21)</f>
        <v/>
      </c>
      <c r="N27" s="411" t="str">
        <f>IF('Direct CAPEX'!G21="","",'Direct CAPEX'!G21)</f>
        <v/>
      </c>
      <c r="O27" s="412" t="s">
        <v>79</v>
      </c>
      <c r="P27" s="412" t="s">
        <v>81</v>
      </c>
      <c r="Q27" s="412" t="s">
        <v>80</v>
      </c>
      <c r="R27" s="412"/>
      <c r="S27" s="413"/>
    </row>
    <row r="28" spans="1:19" x14ac:dyDescent="0.15">
      <c r="A28" s="242"/>
      <c r="B28" s="575"/>
      <c r="C28" s="577"/>
      <c r="D28" s="406" t="str">
        <f>'Direct CAPEX'!A25</f>
        <v>Insurance (combined health, disability, workers' compensation, etc.)</v>
      </c>
      <c r="E28" s="407">
        <f>'Direct CAPEX'!B25</f>
        <v>0</v>
      </c>
      <c r="F28" s="408">
        <f>'Direct CAPEX'!C25</f>
        <v>0</v>
      </c>
      <c r="G28" s="409">
        <f t="shared" si="0"/>
        <v>0</v>
      </c>
      <c r="H28" s="410"/>
      <c r="I28" s="411" t="str">
        <f>IF('Direct CAPEX'!D25="","",'Direct CAPEX'!D25)</f>
        <v/>
      </c>
      <c r="J28" s="411" t="str">
        <f>IF('Direct CAPEX'!E25="","",'Direct CAPEX'!E25)</f>
        <v/>
      </c>
      <c r="K28" s="411" t="str">
        <f t="shared" si="3"/>
        <v/>
      </c>
      <c r="L28" s="412" t="str">
        <f>IF(ISNUMBER(Context!D$12),Context!D$12,"")</f>
        <v/>
      </c>
      <c r="M28" s="411" t="str">
        <f>IF('Direct CAPEX'!F25="","",'Direct CAPEX'!F25)</f>
        <v/>
      </c>
      <c r="N28" s="411" t="str">
        <f>IF('Direct CAPEX'!G25="","",'Direct CAPEX'!G25)</f>
        <v/>
      </c>
      <c r="O28" s="412" t="s">
        <v>79</v>
      </c>
      <c r="P28" s="412" t="s">
        <v>81</v>
      </c>
      <c r="Q28" s="412" t="s">
        <v>148</v>
      </c>
      <c r="R28" s="412"/>
      <c r="S28" s="413"/>
    </row>
    <row r="29" spans="1:19" x14ac:dyDescent="0.15">
      <c r="A29" s="242"/>
      <c r="B29" s="575"/>
      <c r="C29" s="577"/>
      <c r="D29" s="406" t="str">
        <f>'Direct CAPEX'!A26</f>
        <v>Personal protective equipment (PPE)</v>
      </c>
      <c r="E29" s="407">
        <f>'Direct CAPEX'!B26</f>
        <v>0</v>
      </c>
      <c r="F29" s="408">
        <f>'Direct CAPEX'!C26</f>
        <v>0</v>
      </c>
      <c r="G29" s="409">
        <f t="shared" si="0"/>
        <v>0</v>
      </c>
      <c r="H29" s="410"/>
      <c r="I29" s="411" t="str">
        <f>IF('Direct CAPEX'!D26="","",'Direct CAPEX'!D26)</f>
        <v/>
      </c>
      <c r="J29" s="411" t="str">
        <f>IF('Direct CAPEX'!E26="","",'Direct CAPEX'!E26)</f>
        <v/>
      </c>
      <c r="K29" s="411" t="str">
        <f t="shared" si="3"/>
        <v/>
      </c>
      <c r="L29" s="412" t="str">
        <f>IF(ISNUMBER(Context!D$12),Context!D$12,"")</f>
        <v/>
      </c>
      <c r="M29" s="411" t="str">
        <f>IF('Direct CAPEX'!F26="","",'Direct CAPEX'!F26)</f>
        <v/>
      </c>
      <c r="N29" s="411" t="str">
        <f>IF('Direct CAPEX'!G26="","",'Direct CAPEX'!G26)</f>
        <v/>
      </c>
      <c r="O29" s="412" t="s">
        <v>79</v>
      </c>
      <c r="P29" s="412" t="s">
        <v>81</v>
      </c>
      <c r="Q29" s="412" t="s">
        <v>80</v>
      </c>
      <c r="R29" s="412"/>
      <c r="S29" s="413"/>
    </row>
    <row r="30" spans="1:19" x14ac:dyDescent="0.15">
      <c r="A30" s="242"/>
      <c r="B30" s="575"/>
      <c r="C30" s="577"/>
      <c r="D30" s="406" t="str">
        <f>'Direct CAPEX'!A27</f>
        <v>Vaccinations</v>
      </c>
      <c r="E30" s="407">
        <f>'Direct CAPEX'!B27</f>
        <v>0</v>
      </c>
      <c r="F30" s="408">
        <f>'Direct CAPEX'!C27</f>
        <v>0</v>
      </c>
      <c r="G30" s="409">
        <f t="shared" si="0"/>
        <v>0</v>
      </c>
      <c r="H30" s="410"/>
      <c r="I30" s="411" t="str">
        <f>IF('Direct CAPEX'!D27="","",'Direct CAPEX'!D27)</f>
        <v/>
      </c>
      <c r="J30" s="411" t="str">
        <f>IF('Direct CAPEX'!E27="","",'Direct CAPEX'!E27)</f>
        <v/>
      </c>
      <c r="K30" s="411" t="str">
        <f t="shared" si="3"/>
        <v/>
      </c>
      <c r="L30" s="412" t="str">
        <f>IF(ISNUMBER(Context!D$12),Context!D$12,"")</f>
        <v/>
      </c>
      <c r="M30" s="411" t="str">
        <f>IF('Direct CAPEX'!F27="","",'Direct CAPEX'!F27)</f>
        <v/>
      </c>
      <c r="N30" s="411" t="str">
        <f>IF('Direct CAPEX'!G27="","",'Direct CAPEX'!G27)</f>
        <v/>
      </c>
      <c r="O30" s="412" t="s">
        <v>79</v>
      </c>
      <c r="P30" s="412" t="s">
        <v>81</v>
      </c>
      <c r="Q30" s="412" t="s">
        <v>80</v>
      </c>
      <c r="R30" s="412"/>
      <c r="S30" s="413"/>
    </row>
    <row r="31" spans="1:19" x14ac:dyDescent="0.15">
      <c r="A31" s="242"/>
      <c r="B31" s="575"/>
      <c r="C31" s="577"/>
      <c r="D31" s="406" t="str">
        <f>'Direct CAPEX'!A28</f>
        <v>Professional development and trainings</v>
      </c>
      <c r="E31" s="407">
        <f>'Direct CAPEX'!B28</f>
        <v>0</v>
      </c>
      <c r="F31" s="408">
        <f>'Direct CAPEX'!C28</f>
        <v>0</v>
      </c>
      <c r="G31" s="409">
        <f t="shared" si="0"/>
        <v>0</v>
      </c>
      <c r="H31" s="410"/>
      <c r="I31" s="411" t="str">
        <f>IF('Direct CAPEX'!D28="","",'Direct CAPEX'!D28)</f>
        <v/>
      </c>
      <c r="J31" s="411" t="str">
        <f>IF('Direct CAPEX'!E28="","",'Direct CAPEX'!E28)</f>
        <v/>
      </c>
      <c r="K31" s="411" t="str">
        <f t="shared" si="3"/>
        <v/>
      </c>
      <c r="L31" s="412" t="str">
        <f>IF(ISNUMBER(Context!D$12),Context!D$12,"")</f>
        <v/>
      </c>
      <c r="M31" s="411" t="str">
        <f>IF('Direct CAPEX'!F28="","",'Direct CAPEX'!F28)</f>
        <v/>
      </c>
      <c r="N31" s="411" t="str">
        <f>IF('Direct CAPEX'!G28="","",'Direct CAPEX'!G28)</f>
        <v/>
      </c>
      <c r="O31" s="412" t="s">
        <v>79</v>
      </c>
      <c r="P31" s="412" t="s">
        <v>81</v>
      </c>
      <c r="Q31" s="412" t="s">
        <v>164</v>
      </c>
      <c r="R31" s="412"/>
      <c r="S31" s="413"/>
    </row>
    <row r="32" spans="1:19" s="354" customFormat="1" ht="15" thickBot="1" x14ac:dyDescent="0.2">
      <c r="A32" s="242"/>
      <c r="B32" s="575"/>
      <c r="C32" s="578"/>
      <c r="D32" s="406" t="str">
        <f>'Direct CAPEX'!A29</f>
        <v>Other or combined expenses</v>
      </c>
      <c r="E32" s="407">
        <f>'Direct CAPEX'!B29</f>
        <v>0</v>
      </c>
      <c r="F32" s="408">
        <f>'Direct CAPEX'!C29</f>
        <v>0</v>
      </c>
      <c r="G32" s="409">
        <f t="shared" ref="G32" si="5">E32*F32</f>
        <v>0</v>
      </c>
      <c r="H32" s="410"/>
      <c r="I32" s="411" t="str">
        <f>IF('Direct CAPEX'!D29="","",'Direct CAPEX'!D29)</f>
        <v/>
      </c>
      <c r="J32" s="411" t="str">
        <f>IF('Direct CAPEX'!E29="","",'Direct CAPEX'!E29)</f>
        <v/>
      </c>
      <c r="K32" s="411" t="str">
        <f t="shared" si="3"/>
        <v/>
      </c>
      <c r="L32" s="412" t="str">
        <f>IF(ISNUMBER(Context!D$12),Context!D$12,"")</f>
        <v/>
      </c>
      <c r="M32" s="411" t="str">
        <f>IF('Direct CAPEX'!F29="","",'Direct CAPEX'!F29)</f>
        <v/>
      </c>
      <c r="N32" s="411" t="str">
        <f>IF('Direct CAPEX'!G29="","",'Direct CAPEX'!G29)</f>
        <v/>
      </c>
      <c r="O32" s="412" t="s">
        <v>79</v>
      </c>
      <c r="P32" s="412" t="s">
        <v>81</v>
      </c>
      <c r="Q32" s="412" t="s">
        <v>80</v>
      </c>
      <c r="R32" s="412"/>
      <c r="S32" s="413"/>
    </row>
    <row r="33" spans="1:19" ht="14" customHeight="1" x14ac:dyDescent="0.15">
      <c r="A33" s="242"/>
      <c r="B33" s="575"/>
      <c r="C33" s="576" t="s">
        <v>89</v>
      </c>
      <c r="D33" s="414" t="str">
        <f>'Direct CAPEX'!A33</f>
        <v>Major and extraordinary repairs for superstructure</v>
      </c>
      <c r="E33" s="415">
        <f>'Direct CAPEX'!B33</f>
        <v>0</v>
      </c>
      <c r="F33" s="402">
        <f>'Direct CAPEX'!C33</f>
        <v>0</v>
      </c>
      <c r="G33" s="403">
        <f t="shared" si="0"/>
        <v>0</v>
      </c>
      <c r="H33" s="395"/>
      <c r="I33" s="405" t="str">
        <f>IF('Direct CAPEX'!D33="","",'Direct CAPEX'!D33)</f>
        <v/>
      </c>
      <c r="J33" s="405" t="str">
        <f>IF('Direct CAPEX'!E33="","",'Direct CAPEX'!E33)</f>
        <v/>
      </c>
      <c r="K33" s="405" t="str">
        <f>IF('Direct CAPEX'!F33="","",'Direct CAPEX'!F33)</f>
        <v/>
      </c>
      <c r="L33" s="405" t="str">
        <f>IF('Direct CAPEX'!G33="","",'Direct CAPEX'!G33)</f>
        <v/>
      </c>
      <c r="M33" s="405" t="str">
        <f>IF('Direct CAPEX'!H33="","",'Direct CAPEX'!H33)</f>
        <v/>
      </c>
      <c r="N33" s="405" t="str">
        <f>IF('Direct CAPEX'!I33="","",'Direct CAPEX'!I33)</f>
        <v/>
      </c>
      <c r="O33" s="405" t="s">
        <v>79</v>
      </c>
      <c r="P33" s="405" t="s">
        <v>81</v>
      </c>
      <c r="Q33" s="405" t="s">
        <v>89</v>
      </c>
      <c r="R33" s="405"/>
      <c r="S33" s="378"/>
    </row>
    <row r="34" spans="1:19" x14ac:dyDescent="0.15">
      <c r="A34" s="242"/>
      <c r="B34" s="575"/>
      <c r="C34" s="577"/>
      <c r="D34" s="414" t="str">
        <f>'Direct CAPEX'!A34</f>
        <v>Major and extraordinary repairs for user interface</v>
      </c>
      <c r="E34" s="415">
        <f>'Direct CAPEX'!B34</f>
        <v>0</v>
      </c>
      <c r="F34" s="402">
        <f>'Direct CAPEX'!C34</f>
        <v>0</v>
      </c>
      <c r="G34" s="403">
        <f t="shared" si="0"/>
        <v>0</v>
      </c>
      <c r="H34" s="395"/>
      <c r="I34" s="405" t="str">
        <f>IF('Direct CAPEX'!D34="","",'Direct CAPEX'!D34)</f>
        <v/>
      </c>
      <c r="J34" s="405" t="str">
        <f>IF('Direct CAPEX'!E34="","",'Direct CAPEX'!E34)</f>
        <v/>
      </c>
      <c r="K34" s="405" t="str">
        <f>IF('Direct CAPEX'!F34="","",'Direct CAPEX'!F34)</f>
        <v/>
      </c>
      <c r="L34" s="405" t="str">
        <f>IF('Direct CAPEX'!G34="","",'Direct CAPEX'!G34)</f>
        <v/>
      </c>
      <c r="M34" s="405" t="str">
        <f>IF('Direct CAPEX'!H34="","",'Direct CAPEX'!H34)</f>
        <v/>
      </c>
      <c r="N34" s="405" t="str">
        <f>IF('Direct CAPEX'!I34="","",'Direct CAPEX'!I34)</f>
        <v/>
      </c>
      <c r="O34" s="405" t="s">
        <v>79</v>
      </c>
      <c r="P34" s="405" t="s">
        <v>81</v>
      </c>
      <c r="Q34" s="405" t="s">
        <v>89</v>
      </c>
      <c r="R34" s="405"/>
      <c r="S34" s="378"/>
    </row>
    <row r="35" spans="1:19" x14ac:dyDescent="0.15">
      <c r="A35" s="242"/>
      <c r="B35" s="575"/>
      <c r="C35" s="577"/>
      <c r="D35" s="414" t="str">
        <f>'Direct CAPEX'!A35</f>
        <v>Major and extraordinary repairs for sealed tank</v>
      </c>
      <c r="E35" s="415">
        <f>'Direct CAPEX'!B35</f>
        <v>0</v>
      </c>
      <c r="F35" s="402">
        <f>'Direct CAPEX'!C35</f>
        <v>0</v>
      </c>
      <c r="G35" s="403">
        <f t="shared" si="0"/>
        <v>0</v>
      </c>
      <c r="H35" s="395"/>
      <c r="I35" s="405" t="str">
        <f>IF('Direct CAPEX'!D35="","",'Direct CAPEX'!D35)</f>
        <v/>
      </c>
      <c r="J35" s="405" t="str">
        <f>IF('Direct CAPEX'!E35="","",'Direct CAPEX'!E35)</f>
        <v/>
      </c>
      <c r="K35" s="405" t="str">
        <f>IF('Direct CAPEX'!F35="","",'Direct CAPEX'!F35)</f>
        <v/>
      </c>
      <c r="L35" s="405" t="str">
        <f>IF('Direct CAPEX'!G35="","",'Direct CAPEX'!G35)</f>
        <v/>
      </c>
      <c r="M35" s="405" t="str">
        <f>IF('Direct CAPEX'!H35="","",'Direct CAPEX'!H35)</f>
        <v/>
      </c>
      <c r="N35" s="405" t="str">
        <f>IF('Direct CAPEX'!I35="","",'Direct CAPEX'!I35)</f>
        <v/>
      </c>
      <c r="O35" s="405" t="s">
        <v>79</v>
      </c>
      <c r="P35" s="405" t="s">
        <v>81</v>
      </c>
      <c r="Q35" s="405" t="s">
        <v>89</v>
      </c>
      <c r="R35" s="405"/>
      <c r="S35" s="378"/>
    </row>
    <row r="36" spans="1:19" s="354" customFormat="1" x14ac:dyDescent="0.15">
      <c r="A36" s="242"/>
      <c r="B36" s="575"/>
      <c r="C36" s="577"/>
      <c r="D36" s="414" t="str">
        <f>'Direct CAPEX'!A36</f>
        <v>Major and extraordinary repairs for Infiltration structure</v>
      </c>
      <c r="E36" s="415">
        <f>'Direct CAPEX'!B36</f>
        <v>0</v>
      </c>
      <c r="F36" s="402">
        <f>'Direct CAPEX'!C36</f>
        <v>0</v>
      </c>
      <c r="G36" s="403">
        <f t="shared" ref="G36:G37" si="6">E36*F36</f>
        <v>0</v>
      </c>
      <c r="H36" s="395"/>
      <c r="I36" s="405" t="str">
        <f>IF('Direct CAPEX'!D36="","",'Direct CAPEX'!D36)</f>
        <v/>
      </c>
      <c r="J36" s="405" t="str">
        <f>IF('Direct CAPEX'!E36="","",'Direct CAPEX'!E36)</f>
        <v/>
      </c>
      <c r="K36" s="405" t="str">
        <f>IF('Direct CAPEX'!F36="","",'Direct CAPEX'!F36)</f>
        <v/>
      </c>
      <c r="L36" s="405" t="str">
        <f>IF('Direct CAPEX'!G36="","",'Direct CAPEX'!G36)</f>
        <v/>
      </c>
      <c r="M36" s="405" t="str">
        <f>IF('Direct CAPEX'!H36="","",'Direct CAPEX'!H36)</f>
        <v/>
      </c>
      <c r="N36" s="405" t="str">
        <f>IF('Direct CAPEX'!I36="","",'Direct CAPEX'!I36)</f>
        <v/>
      </c>
      <c r="O36" s="405" t="s">
        <v>79</v>
      </c>
      <c r="P36" s="405" t="s">
        <v>81</v>
      </c>
      <c r="Q36" s="405" t="s">
        <v>89</v>
      </c>
      <c r="R36" s="405"/>
      <c r="S36" s="378"/>
    </row>
    <row r="37" spans="1:19" s="354" customFormat="1" ht="15" thickBot="1" x14ac:dyDescent="0.2">
      <c r="A37" s="242"/>
      <c r="B37" s="575"/>
      <c r="C37" s="578"/>
      <c r="D37" s="414" t="str">
        <f>'Direct CAPEX'!A37</f>
        <v>Major and extraordinary repairs for other or combined physical assets</v>
      </c>
      <c r="E37" s="415">
        <f>'Direct CAPEX'!B37</f>
        <v>0</v>
      </c>
      <c r="F37" s="402">
        <f>'Direct CAPEX'!C37</f>
        <v>0</v>
      </c>
      <c r="G37" s="403">
        <f t="shared" si="6"/>
        <v>0</v>
      </c>
      <c r="H37" s="395"/>
      <c r="I37" s="405" t="str">
        <f>IF('Direct CAPEX'!D37="","",'Direct CAPEX'!D37)</f>
        <v/>
      </c>
      <c r="J37" s="405" t="str">
        <f>IF('Direct CAPEX'!E37="","",'Direct CAPEX'!E37)</f>
        <v/>
      </c>
      <c r="K37" s="405" t="str">
        <f>IF('Direct CAPEX'!F37="","",'Direct CAPEX'!F37)</f>
        <v/>
      </c>
      <c r="L37" s="405" t="str">
        <f>IF('Direct CAPEX'!G37="","",'Direct CAPEX'!G37)</f>
        <v/>
      </c>
      <c r="M37" s="405" t="str">
        <f>IF('Direct CAPEX'!H37="","",'Direct CAPEX'!H37)</f>
        <v/>
      </c>
      <c r="N37" s="405" t="str">
        <f>IF('Direct CAPEX'!I37="","",'Direct CAPEX'!I37)</f>
        <v/>
      </c>
      <c r="O37" s="405" t="s">
        <v>79</v>
      </c>
      <c r="P37" s="405" t="s">
        <v>81</v>
      </c>
      <c r="Q37" s="405" t="s">
        <v>89</v>
      </c>
      <c r="R37" s="405"/>
      <c r="S37" s="378"/>
    </row>
    <row r="38" spans="1:19" ht="15" customHeight="1" x14ac:dyDescent="0.15">
      <c r="A38" s="242"/>
      <c r="B38" s="575"/>
      <c r="C38" s="576" t="s">
        <v>666</v>
      </c>
      <c r="D38" s="416" t="str">
        <f>'Direct CAPEX'!A42</f>
        <v>Financing costs for superstructure</v>
      </c>
      <c r="E38" s="394">
        <f>'Direct CAPEX'!B42</f>
        <v>0</v>
      </c>
      <c r="F38" s="393">
        <f>'Direct CAPEX'!C42</f>
        <v>0</v>
      </c>
      <c r="G38" s="394">
        <f t="shared" ref="G38" si="7">E38*F38</f>
        <v>0</v>
      </c>
      <c r="H38" s="395"/>
      <c r="I38" s="397" t="str">
        <f>IF('Direct CAPEX'!D42="","",'Direct CAPEX'!D42)</f>
        <v/>
      </c>
      <c r="J38" s="397" t="str">
        <f>IF('Direct CAPEX'!E42="","",'Direct CAPEX'!E42)</f>
        <v/>
      </c>
      <c r="K38" s="397" t="str">
        <f>K19</f>
        <v/>
      </c>
      <c r="L38" s="397" t="str">
        <f>L19</f>
        <v/>
      </c>
      <c r="M38" s="397" t="str">
        <f>IF('Direct CAPEX'!F42="","",'Direct CAPEX'!F42)</f>
        <v/>
      </c>
      <c r="N38" s="397" t="str">
        <f>IF('Direct CAPEX'!G42="","",'Direct CAPEX'!G42)</f>
        <v/>
      </c>
      <c r="O38" s="397" t="s">
        <v>79</v>
      </c>
      <c r="P38" s="397" t="s">
        <v>81</v>
      </c>
      <c r="Q38" s="397" t="s">
        <v>85</v>
      </c>
      <c r="R38" s="397"/>
      <c r="S38" s="398"/>
    </row>
    <row r="39" spans="1:19" x14ac:dyDescent="0.15">
      <c r="A39" s="242"/>
      <c r="B39" s="575"/>
      <c r="C39" s="577"/>
      <c r="D39" s="416" t="str">
        <f>'Direct CAPEX'!A43</f>
        <v>Taxes for superstructure</v>
      </c>
      <c r="E39" s="394">
        <f>'Direct CAPEX'!B43</f>
        <v>0</v>
      </c>
      <c r="F39" s="393">
        <f>'Direct CAPEX'!C43</f>
        <v>0</v>
      </c>
      <c r="G39" s="394">
        <f t="shared" si="0"/>
        <v>0</v>
      </c>
      <c r="H39" s="395"/>
      <c r="I39" s="397" t="str">
        <f>IF('Direct CAPEX'!D43="","",'Direct CAPEX'!D43)</f>
        <v/>
      </c>
      <c r="J39" s="397" t="str">
        <f>IF('Direct CAPEX'!E43="","",'Direct CAPEX'!E43)</f>
        <v/>
      </c>
      <c r="K39" s="397" t="str">
        <f>K19</f>
        <v/>
      </c>
      <c r="L39" s="397" t="str">
        <f>L19</f>
        <v/>
      </c>
      <c r="M39" s="397" t="str">
        <f>IF('Direct CAPEX'!F43="","",'Direct CAPEX'!F43)</f>
        <v/>
      </c>
      <c r="N39" s="397" t="str">
        <f>IF('Direct CAPEX'!G43="","",'Direct CAPEX'!G43)</f>
        <v/>
      </c>
      <c r="O39" s="397" t="s">
        <v>79</v>
      </c>
      <c r="P39" s="397" t="s">
        <v>81</v>
      </c>
      <c r="Q39" s="397" t="s">
        <v>192</v>
      </c>
      <c r="R39" s="397"/>
      <c r="S39" s="398"/>
    </row>
    <row r="40" spans="1:19" s="354" customFormat="1" ht="16" customHeight="1" x14ac:dyDescent="0.15">
      <c r="A40" s="242"/>
      <c r="B40" s="575"/>
      <c r="C40" s="577"/>
      <c r="D40" s="416" t="str">
        <f>'Direct CAPEX'!A45</f>
        <v>Financing costs for user interface</v>
      </c>
      <c r="E40" s="394">
        <f>'Direct CAPEX'!B45</f>
        <v>0</v>
      </c>
      <c r="F40" s="393">
        <f>'Direct CAPEX'!C45</f>
        <v>0</v>
      </c>
      <c r="G40" s="394">
        <f t="shared" ref="G40:G45" si="8">E40*F40</f>
        <v>0</v>
      </c>
      <c r="H40" s="395"/>
      <c r="I40" s="397" t="str">
        <f>IF('Direct CAPEX'!D45="","",'Direct CAPEX'!D45)</f>
        <v/>
      </c>
      <c r="J40" s="397" t="str">
        <f>IF('Direct CAPEX'!E45="","",'Direct CAPEX'!E45)</f>
        <v/>
      </c>
      <c r="K40" s="397" t="str">
        <f>K20</f>
        <v/>
      </c>
      <c r="L40" s="397" t="str">
        <f>L20</f>
        <v/>
      </c>
      <c r="M40" s="397" t="str">
        <f>IF('Direct CAPEX'!F45="","",'Direct CAPEX'!F45)</f>
        <v/>
      </c>
      <c r="N40" s="397" t="str">
        <f>IF('Direct CAPEX'!G45="","",'Direct CAPEX'!G45)</f>
        <v/>
      </c>
      <c r="O40" s="397" t="s">
        <v>79</v>
      </c>
      <c r="P40" s="397" t="s">
        <v>81</v>
      </c>
      <c r="Q40" s="397" t="s">
        <v>85</v>
      </c>
      <c r="R40" s="397"/>
      <c r="S40" s="398"/>
    </row>
    <row r="41" spans="1:19" x14ac:dyDescent="0.15">
      <c r="A41" s="242"/>
      <c r="B41" s="575"/>
      <c r="C41" s="577"/>
      <c r="D41" s="416" t="str">
        <f>'Direct CAPEX'!A46</f>
        <v>Taxes for user interface</v>
      </c>
      <c r="E41" s="394">
        <f>'Direct CAPEX'!B46</f>
        <v>0</v>
      </c>
      <c r="F41" s="393">
        <f>'Direct CAPEX'!C46</f>
        <v>0</v>
      </c>
      <c r="G41" s="394">
        <f t="shared" si="8"/>
        <v>0</v>
      </c>
      <c r="H41" s="395"/>
      <c r="I41" s="397" t="str">
        <f>IF('Direct CAPEX'!D46="","",'Direct CAPEX'!D46)</f>
        <v/>
      </c>
      <c r="J41" s="397" t="str">
        <f>IF('Direct CAPEX'!E46="","",'Direct CAPEX'!E46)</f>
        <v/>
      </c>
      <c r="K41" s="397" t="str">
        <f>K20</f>
        <v/>
      </c>
      <c r="L41" s="397" t="str">
        <f>L20</f>
        <v/>
      </c>
      <c r="M41" s="397" t="str">
        <f>IF('Direct CAPEX'!F46="","",'Direct CAPEX'!F46)</f>
        <v/>
      </c>
      <c r="N41" s="397" t="str">
        <f>IF('Direct CAPEX'!G46="","",'Direct CAPEX'!G46)</f>
        <v/>
      </c>
      <c r="O41" s="397" t="s">
        <v>79</v>
      </c>
      <c r="P41" s="397" t="s">
        <v>81</v>
      </c>
      <c r="Q41" s="397" t="s">
        <v>192</v>
      </c>
      <c r="R41" s="397"/>
      <c r="S41" s="398"/>
    </row>
    <row r="42" spans="1:19" s="354" customFormat="1" x14ac:dyDescent="0.15">
      <c r="A42" s="242"/>
      <c r="B42" s="575"/>
      <c r="C42" s="577"/>
      <c r="D42" s="416" t="str">
        <f>'Direct CAPEX'!A48</f>
        <v>Financing costs for sealed tank</v>
      </c>
      <c r="E42" s="394">
        <f>'Direct CAPEX'!B48</f>
        <v>0</v>
      </c>
      <c r="F42" s="393">
        <f>'Direct CAPEX'!C48</f>
        <v>0</v>
      </c>
      <c r="G42" s="394">
        <f t="shared" si="8"/>
        <v>0</v>
      </c>
      <c r="H42" s="395"/>
      <c r="I42" s="397" t="str">
        <f>IF('Direct CAPEX'!D48="","",'Direct CAPEX'!D48)</f>
        <v/>
      </c>
      <c r="J42" s="397" t="str">
        <f>IF('Direct CAPEX'!E48="","",'Direct CAPEX'!E48)</f>
        <v/>
      </c>
      <c r="K42" s="397" t="str">
        <f>K21</f>
        <v/>
      </c>
      <c r="L42" s="397" t="str">
        <f>L21</f>
        <v/>
      </c>
      <c r="M42" s="397" t="str">
        <f>IF('Direct CAPEX'!F48="","",'Direct CAPEX'!F48)</f>
        <v/>
      </c>
      <c r="N42" s="397" t="str">
        <f>IF('Direct CAPEX'!G48="","",'Direct CAPEX'!G48)</f>
        <v/>
      </c>
      <c r="O42" s="397" t="s">
        <v>79</v>
      </c>
      <c r="P42" s="397" t="s">
        <v>81</v>
      </c>
      <c r="Q42" s="397" t="s">
        <v>85</v>
      </c>
      <c r="R42" s="397"/>
      <c r="S42" s="398"/>
    </row>
    <row r="43" spans="1:19" x14ac:dyDescent="0.15">
      <c r="A43" s="242"/>
      <c r="B43" s="575"/>
      <c r="C43" s="577"/>
      <c r="D43" s="416" t="str">
        <f>'Direct CAPEX'!A49</f>
        <v>Taxes for sealed tank</v>
      </c>
      <c r="E43" s="394">
        <f>'Direct CAPEX'!B49</f>
        <v>0</v>
      </c>
      <c r="F43" s="393">
        <f>'Direct CAPEX'!C49</f>
        <v>0</v>
      </c>
      <c r="G43" s="394">
        <f t="shared" si="8"/>
        <v>0</v>
      </c>
      <c r="H43" s="395"/>
      <c r="I43" s="397" t="str">
        <f>IF('Direct CAPEX'!D49="","",'Direct CAPEX'!D49)</f>
        <v/>
      </c>
      <c r="J43" s="397" t="str">
        <f>IF('Direct CAPEX'!E49="","",'Direct CAPEX'!E49)</f>
        <v/>
      </c>
      <c r="K43" s="397" t="str">
        <f>K21</f>
        <v/>
      </c>
      <c r="L43" s="397" t="str">
        <f>L21</f>
        <v/>
      </c>
      <c r="M43" s="397" t="str">
        <f>IF('Direct CAPEX'!F49="","",'Direct CAPEX'!F49)</f>
        <v/>
      </c>
      <c r="N43" s="397" t="str">
        <f>IF('Direct CAPEX'!G49="","",'Direct CAPEX'!G49)</f>
        <v/>
      </c>
      <c r="O43" s="397" t="s">
        <v>79</v>
      </c>
      <c r="P43" s="397" t="s">
        <v>81</v>
      </c>
      <c r="Q43" s="397" t="s">
        <v>192</v>
      </c>
      <c r="R43" s="397"/>
      <c r="S43" s="398"/>
    </row>
    <row r="44" spans="1:19" s="354" customFormat="1" x14ac:dyDescent="0.15">
      <c r="A44" s="242"/>
      <c r="B44" s="486"/>
      <c r="C44" s="577"/>
      <c r="D44" s="416" t="str">
        <f>'Direct CAPEX'!A51</f>
        <v>Financing costs for infiltration structure</v>
      </c>
      <c r="E44" s="394">
        <f>'Direct CAPEX'!B51</f>
        <v>0</v>
      </c>
      <c r="F44" s="393">
        <f>'Direct CAPEX'!C51</f>
        <v>0</v>
      </c>
      <c r="G44" s="394">
        <f t="shared" si="8"/>
        <v>0</v>
      </c>
      <c r="H44" s="395"/>
      <c r="I44" s="397" t="str">
        <f>IF('Direct CAPEX'!D51="","",'Direct CAPEX'!D51)</f>
        <v/>
      </c>
      <c r="J44" s="397" t="str">
        <f>IF('Direct CAPEX'!E51="","",'Direct CAPEX'!E51)</f>
        <v/>
      </c>
      <c r="K44" s="397" t="str">
        <f>K22</f>
        <v/>
      </c>
      <c r="L44" s="397" t="str">
        <f>L22</f>
        <v/>
      </c>
      <c r="M44" s="397" t="str">
        <f>IF('Direct CAPEX'!F51="","",'Direct CAPEX'!F51)</f>
        <v/>
      </c>
      <c r="N44" s="397" t="str">
        <f>IF('Direct CAPEX'!G51="","",'Direct CAPEX'!G51)</f>
        <v/>
      </c>
      <c r="O44" s="397" t="s">
        <v>79</v>
      </c>
      <c r="P44" s="397" t="s">
        <v>81</v>
      </c>
      <c r="Q44" s="397" t="s">
        <v>85</v>
      </c>
      <c r="R44" s="397"/>
      <c r="S44" s="398"/>
    </row>
    <row r="45" spans="1:19" s="354" customFormat="1" x14ac:dyDescent="0.15">
      <c r="A45" s="242"/>
      <c r="B45" s="486"/>
      <c r="C45" s="577"/>
      <c r="D45" s="416" t="str">
        <f>'Direct CAPEX'!A52</f>
        <v>Taxes for infiltration structure</v>
      </c>
      <c r="E45" s="394">
        <f>'Direct CAPEX'!B52</f>
        <v>0</v>
      </c>
      <c r="F45" s="393">
        <f>'Direct CAPEX'!C52</f>
        <v>0</v>
      </c>
      <c r="G45" s="394">
        <f t="shared" si="8"/>
        <v>0</v>
      </c>
      <c r="H45" s="395"/>
      <c r="I45" s="397" t="str">
        <f>IF('Direct CAPEX'!D52="","",'Direct CAPEX'!D52)</f>
        <v/>
      </c>
      <c r="J45" s="397" t="str">
        <f>IF('Direct CAPEX'!E52="","",'Direct CAPEX'!E52)</f>
        <v/>
      </c>
      <c r="K45" s="397" t="str">
        <f>K22</f>
        <v/>
      </c>
      <c r="L45" s="397" t="str">
        <f>L22</f>
        <v/>
      </c>
      <c r="M45" s="397" t="str">
        <f>IF('Direct CAPEX'!F52="","",'Direct CAPEX'!F52)</f>
        <v/>
      </c>
      <c r="N45" s="397" t="str">
        <f>IF('Direct CAPEX'!G52="","",'Direct CAPEX'!G52)</f>
        <v/>
      </c>
      <c r="O45" s="397" t="s">
        <v>79</v>
      </c>
      <c r="P45" s="397" t="s">
        <v>81</v>
      </c>
      <c r="Q45" s="397" t="s">
        <v>192</v>
      </c>
      <c r="R45" s="397"/>
      <c r="S45" s="398"/>
    </row>
    <row r="46" spans="1:19" s="354" customFormat="1" x14ac:dyDescent="0.15">
      <c r="A46" s="242"/>
      <c r="B46" s="486"/>
      <c r="C46" s="577"/>
      <c r="D46" s="416" t="str">
        <f>'Direct CAPEX'!A54</f>
        <v>Financing costs not included above</v>
      </c>
      <c r="E46" s="394">
        <f>'Direct CAPEX'!B54</f>
        <v>0</v>
      </c>
      <c r="F46" s="393">
        <f>'Direct CAPEX'!C54</f>
        <v>0</v>
      </c>
      <c r="G46" s="394">
        <f t="shared" ref="G46:G47" si="9">E46*F46</f>
        <v>0</v>
      </c>
      <c r="H46" s="395"/>
      <c r="I46" s="397" t="str">
        <f>IF('Direct CAPEX'!D54="","",'Direct CAPEX'!D54)</f>
        <v/>
      </c>
      <c r="J46" s="397" t="str">
        <f>IF('Direct CAPEX'!E54="","",'Direct CAPEX'!E54)</f>
        <v/>
      </c>
      <c r="K46" s="397" t="str">
        <f>K23</f>
        <v/>
      </c>
      <c r="L46" s="397" t="str">
        <f>L23</f>
        <v/>
      </c>
      <c r="M46" s="397" t="str">
        <f>IF('Direct CAPEX'!F54="","",'Direct CAPEX'!F54)</f>
        <v/>
      </c>
      <c r="N46" s="397" t="str">
        <f>IF('Direct CAPEX'!G54="","",'Direct CAPEX'!G54)</f>
        <v/>
      </c>
      <c r="O46" s="397" t="s">
        <v>79</v>
      </c>
      <c r="P46" s="397" t="s">
        <v>81</v>
      </c>
      <c r="Q46" s="397" t="s">
        <v>192</v>
      </c>
      <c r="R46" s="397"/>
      <c r="S46" s="398"/>
    </row>
    <row r="47" spans="1:19" s="354" customFormat="1" ht="15" thickBot="1" x14ac:dyDescent="0.2">
      <c r="A47" s="242"/>
      <c r="B47" s="486"/>
      <c r="C47" s="578"/>
      <c r="D47" s="417" t="str">
        <f>'Direct CAPEX'!A55</f>
        <v>Taxes not included above</v>
      </c>
      <c r="E47" s="418">
        <f>'Direct CAPEX'!B55</f>
        <v>0</v>
      </c>
      <c r="F47" s="419">
        <f>'Direct CAPEX'!C55</f>
        <v>0</v>
      </c>
      <c r="G47" s="418">
        <f t="shared" si="9"/>
        <v>0</v>
      </c>
      <c r="H47" s="420"/>
      <c r="I47" s="421" t="str">
        <f>IF('Direct CAPEX'!D55="","",'Direct CAPEX'!D55)</f>
        <v/>
      </c>
      <c r="J47" s="421" t="str">
        <f>IF('Direct CAPEX'!E55="","",'Direct CAPEX'!E55)</f>
        <v/>
      </c>
      <c r="K47" s="421" t="str">
        <f>K23</f>
        <v/>
      </c>
      <c r="L47" s="421" t="str">
        <f>L23</f>
        <v/>
      </c>
      <c r="M47" s="421" t="str">
        <f>IF('Direct CAPEX'!F55="","",'Direct CAPEX'!F55)</f>
        <v/>
      </c>
      <c r="N47" s="421" t="str">
        <f>IF('Direct CAPEX'!G55="","",'Direct CAPEX'!G55)</f>
        <v/>
      </c>
      <c r="O47" s="421" t="s">
        <v>79</v>
      </c>
      <c r="P47" s="421" t="s">
        <v>81</v>
      </c>
      <c r="Q47" s="421" t="s">
        <v>192</v>
      </c>
      <c r="R47" s="421"/>
      <c r="S47" s="422"/>
    </row>
    <row r="48" spans="1:19" ht="15" thickBot="1" x14ac:dyDescent="0.2">
      <c r="A48" s="242"/>
      <c r="B48" s="574" t="s">
        <v>667</v>
      </c>
      <c r="C48" s="580" t="s">
        <v>662</v>
      </c>
      <c r="D48" s="423" t="str">
        <f>'Indirect CAPEX'!A7</f>
        <v>Land for office (if purchased or long-term upfront lease)</v>
      </c>
      <c r="E48" s="424">
        <f>'Indirect CAPEX'!B7</f>
        <v>0</v>
      </c>
      <c r="F48" s="425">
        <f>'Indirect CAPEX'!C7</f>
        <v>0</v>
      </c>
      <c r="G48" s="424">
        <f t="shared" si="0"/>
        <v>0</v>
      </c>
      <c r="H48" s="426"/>
      <c r="I48" s="427" t="str">
        <f>IF('Indirect CAPEX'!D7="","",'Indirect CAPEX'!D7)</f>
        <v/>
      </c>
      <c r="J48" s="427" t="str">
        <f>IF('Indirect CAPEX'!E7="","",IF('Indirect CAPEX'!E7="How confident are you about the reported cost?","",'Indirect CAPEX'!E7))</f>
        <v/>
      </c>
      <c r="K48" s="427" t="str">
        <f>IF('Indirect CAPEX'!F7="","",'Indirect CAPEX'!F7)</f>
        <v/>
      </c>
      <c r="L48" s="427" t="str">
        <f>IF('Indirect CAPEX'!G7="","",'Indirect CAPEX'!G7)</f>
        <v/>
      </c>
      <c r="M48" s="427" t="str">
        <f>IF('Indirect CAPEX'!H7="","",'Indirect CAPEX'!H7)</f>
        <v/>
      </c>
      <c r="N48" s="427" t="str">
        <f>IF('Indirect CAPEX'!I7="","",'Indirect CAPEX'!I7)</f>
        <v/>
      </c>
      <c r="O48" s="384" t="s">
        <v>79</v>
      </c>
      <c r="P48" s="384" t="s">
        <v>147</v>
      </c>
      <c r="Q48" s="384" t="s">
        <v>50</v>
      </c>
      <c r="R48" s="384"/>
      <c r="S48" s="372"/>
    </row>
    <row r="49" spans="1:19" ht="15" thickBot="1" x14ac:dyDescent="0.2">
      <c r="A49" s="242"/>
      <c r="B49" s="575"/>
      <c r="C49" s="580"/>
      <c r="D49" s="428" t="str">
        <f>'Indirect CAPEX'!A8</f>
        <v>Purchase, construction or long-term lease of an office building</v>
      </c>
      <c r="E49" s="429">
        <f>'Indirect CAPEX'!B8</f>
        <v>0</v>
      </c>
      <c r="F49" s="430">
        <f>'Indirect CAPEX'!C8</f>
        <v>0</v>
      </c>
      <c r="G49" s="429">
        <f t="shared" si="0"/>
        <v>0</v>
      </c>
      <c r="H49" s="410"/>
      <c r="I49" s="431" t="str">
        <f>IF('Indirect CAPEX'!D8="","",'Indirect CAPEX'!D8)</f>
        <v/>
      </c>
      <c r="J49" s="427" t="str">
        <f>IF('Indirect CAPEX'!E8="","",IF('Indirect CAPEX'!E8="How confident are you about the reported cost?","",'Indirect CAPEX'!E8))</f>
        <v/>
      </c>
      <c r="K49" s="431" t="str">
        <f>IF('Indirect CAPEX'!F8="","",'Indirect CAPEX'!F8)</f>
        <v/>
      </c>
      <c r="L49" s="431" t="str">
        <f>IF('Indirect CAPEX'!G8="","",'Indirect CAPEX'!G8)</f>
        <v/>
      </c>
      <c r="M49" s="431" t="str">
        <f>IF('Indirect CAPEX'!H8="","",'Indirect CAPEX'!H8)</f>
        <v/>
      </c>
      <c r="N49" s="431" t="str">
        <f>IF('Indirect CAPEX'!I8="","",'Indirect CAPEX'!I8)</f>
        <v/>
      </c>
      <c r="O49" s="384" t="s">
        <v>79</v>
      </c>
      <c r="P49" s="384" t="s">
        <v>147</v>
      </c>
      <c r="Q49" s="405" t="s">
        <v>82</v>
      </c>
      <c r="R49" s="405"/>
      <c r="S49" s="378"/>
    </row>
    <row r="50" spans="1:19" ht="15" thickBot="1" x14ac:dyDescent="0.2">
      <c r="A50" s="242"/>
      <c r="B50" s="575"/>
      <c r="C50" s="580"/>
      <c r="D50" s="428" t="str">
        <f>'Indirect CAPEX'!A9</f>
        <v>Office equipment (including furniture, computers, etc.)</v>
      </c>
      <c r="E50" s="429">
        <f>'Indirect CAPEX'!B9</f>
        <v>0</v>
      </c>
      <c r="F50" s="430">
        <f>'Indirect CAPEX'!C9</f>
        <v>0</v>
      </c>
      <c r="G50" s="429">
        <f t="shared" si="0"/>
        <v>0</v>
      </c>
      <c r="H50" s="410"/>
      <c r="I50" s="431" t="str">
        <f>IF('Indirect CAPEX'!D9="","",'Indirect CAPEX'!D9)</f>
        <v/>
      </c>
      <c r="J50" s="427" t="str">
        <f>IF('Indirect CAPEX'!E9="","",IF('Indirect CAPEX'!E9="How confident are you about the reported cost?","",'Indirect CAPEX'!E9))</f>
        <v/>
      </c>
      <c r="K50" s="431" t="str">
        <f>IF('Indirect CAPEX'!F9="","",'Indirect CAPEX'!F9)</f>
        <v/>
      </c>
      <c r="L50" s="431" t="str">
        <f>IF('Indirect CAPEX'!G9="","",'Indirect CAPEX'!G9)</f>
        <v/>
      </c>
      <c r="M50" s="431" t="str">
        <f>IF('Indirect CAPEX'!H9="","",'Indirect CAPEX'!H9)</f>
        <v/>
      </c>
      <c r="N50" s="431" t="str">
        <f>IF('Indirect CAPEX'!I9="","",'Indirect CAPEX'!I9)</f>
        <v/>
      </c>
      <c r="O50" s="384" t="s">
        <v>79</v>
      </c>
      <c r="P50" s="384" t="s">
        <v>147</v>
      </c>
      <c r="Q50" s="405" t="s">
        <v>148</v>
      </c>
      <c r="R50" s="405"/>
      <c r="S50" s="378"/>
    </row>
    <row r="51" spans="1:19" ht="15" thickBot="1" x14ac:dyDescent="0.2">
      <c r="A51" s="242"/>
      <c r="B51" s="575"/>
      <c r="C51" s="580"/>
      <c r="D51" s="428" t="str">
        <f>'Indirect CAPEX'!A10</f>
        <v>Vehicles</v>
      </c>
      <c r="E51" s="429">
        <f>'Indirect CAPEX'!B10</f>
        <v>0</v>
      </c>
      <c r="F51" s="430">
        <f>'Indirect CAPEX'!C10</f>
        <v>0</v>
      </c>
      <c r="G51" s="429">
        <f t="shared" si="0"/>
        <v>0</v>
      </c>
      <c r="H51" s="410"/>
      <c r="I51" s="431" t="str">
        <f>IF('Indirect CAPEX'!D10="","",'Indirect CAPEX'!D10)</f>
        <v/>
      </c>
      <c r="J51" s="427" t="str">
        <f>IF('Indirect CAPEX'!E10="","",IF('Indirect CAPEX'!E10="How confident are you about the reported cost?","",'Indirect CAPEX'!E10))</f>
        <v/>
      </c>
      <c r="K51" s="431" t="str">
        <f>IF('Indirect CAPEX'!F10="","",'Indirect CAPEX'!F10)</f>
        <v/>
      </c>
      <c r="L51" s="431" t="str">
        <f>IF('Indirect CAPEX'!G10="","",'Indirect CAPEX'!G10)</f>
        <v/>
      </c>
      <c r="M51" s="431" t="str">
        <f>IF('Indirect CAPEX'!H10="","",'Indirect CAPEX'!H10)</f>
        <v/>
      </c>
      <c r="N51" s="431" t="str">
        <f>IF('Indirect CAPEX'!I10="","",'Indirect CAPEX'!I10)</f>
        <v/>
      </c>
      <c r="O51" s="384" t="s">
        <v>79</v>
      </c>
      <c r="P51" s="384" t="s">
        <v>147</v>
      </c>
      <c r="Q51" s="405" t="s">
        <v>148</v>
      </c>
      <c r="R51" s="405"/>
      <c r="S51" s="378"/>
    </row>
    <row r="52" spans="1:19" ht="15" thickBot="1" x14ac:dyDescent="0.2">
      <c r="A52" s="242"/>
      <c r="B52" s="575"/>
      <c r="C52" s="580"/>
      <c r="D52" s="428" t="str">
        <f>'Indirect CAPEX'!A11</f>
        <v>Other or combined physical assets</v>
      </c>
      <c r="E52" s="429">
        <f>'Indirect CAPEX'!B11</f>
        <v>0</v>
      </c>
      <c r="F52" s="430">
        <f>'Indirect CAPEX'!C11</f>
        <v>0</v>
      </c>
      <c r="G52" s="429">
        <f t="shared" si="0"/>
        <v>0</v>
      </c>
      <c r="H52" s="410"/>
      <c r="I52" s="431" t="str">
        <f>IF('Indirect CAPEX'!D11="","",'Indirect CAPEX'!D11)</f>
        <v/>
      </c>
      <c r="J52" s="427" t="str">
        <f>IF('Indirect CAPEX'!E11="","",IF('Indirect CAPEX'!E11="How confident are you about the reported cost?","",'Indirect CAPEX'!E11))</f>
        <v/>
      </c>
      <c r="K52" s="431" t="str">
        <f>IF('Indirect CAPEX'!F11="","",'Indirect CAPEX'!F11)</f>
        <v/>
      </c>
      <c r="L52" s="431" t="str">
        <f>IF('Indirect CAPEX'!G11="","",'Indirect CAPEX'!G11)</f>
        <v/>
      </c>
      <c r="M52" s="431" t="str">
        <f>IF('Indirect CAPEX'!H11="","",'Indirect CAPEX'!H11)</f>
        <v/>
      </c>
      <c r="N52" s="431" t="str">
        <f>IF('Indirect CAPEX'!I11="","",'Indirect CAPEX'!I11)</f>
        <v/>
      </c>
      <c r="O52" s="384" t="s">
        <v>79</v>
      </c>
      <c r="P52" s="384" t="s">
        <v>147</v>
      </c>
      <c r="Q52" s="405" t="s">
        <v>168</v>
      </c>
      <c r="R52" s="405"/>
      <c r="S52" s="378"/>
    </row>
    <row r="53" spans="1:19" ht="15" thickBot="1" x14ac:dyDescent="0.2">
      <c r="A53" s="242"/>
      <c r="B53" s="575"/>
      <c r="C53" s="581" t="s">
        <v>665</v>
      </c>
      <c r="D53" s="432" t="str">
        <f>'Indirect CAPEX'!A15</f>
        <v>Major and extraordinary repairs for land for office</v>
      </c>
      <c r="E53" s="394">
        <f>'Indirect CAPEX'!B15</f>
        <v>0</v>
      </c>
      <c r="F53" s="393">
        <f>'Indirect CAPEX'!C15</f>
        <v>0</v>
      </c>
      <c r="G53" s="394">
        <f t="shared" si="0"/>
        <v>0</v>
      </c>
      <c r="H53" s="395"/>
      <c r="I53" s="397" t="str">
        <f>IF('Indirect CAPEX'!D15="","",'Indirect CAPEX'!D15)</f>
        <v/>
      </c>
      <c r="J53" s="397" t="str">
        <f>IF('Indirect CAPEX'!E15="","",IF('Indirect CAPEX'!E15="How confident are you about the reported cost?","",'Indirect CAPEX'!E15))</f>
        <v/>
      </c>
      <c r="K53" s="397" t="str">
        <f>IF('Indirect CAPEX'!F15="","",'Indirect CAPEX'!F15)</f>
        <v/>
      </c>
      <c r="L53" s="397" t="str">
        <f>IF('Indirect CAPEX'!G15="","",'Indirect CAPEX'!G15)</f>
        <v/>
      </c>
      <c r="M53" s="397" t="str">
        <f>IF('Indirect CAPEX'!H15="","",'Indirect CAPEX'!H15)</f>
        <v/>
      </c>
      <c r="N53" s="397" t="str">
        <f>IF('Indirect CAPEX'!I15="","",'Indirect CAPEX'!I15)</f>
        <v/>
      </c>
      <c r="O53" s="397" t="s">
        <v>79</v>
      </c>
      <c r="P53" s="397" t="s">
        <v>147</v>
      </c>
      <c r="Q53" s="397" t="s">
        <v>89</v>
      </c>
      <c r="R53" s="397"/>
      <c r="S53" s="398"/>
    </row>
    <row r="54" spans="1:19" ht="15" thickBot="1" x14ac:dyDescent="0.2">
      <c r="A54" s="242"/>
      <c r="B54" s="575"/>
      <c r="C54" s="581"/>
      <c r="D54" s="432" t="str">
        <f>'Indirect CAPEX'!A16</f>
        <v>Major and extraordinary repairs for office building</v>
      </c>
      <c r="E54" s="394">
        <f>'Indirect CAPEX'!B16</f>
        <v>0</v>
      </c>
      <c r="F54" s="393">
        <f>'Indirect CAPEX'!C16</f>
        <v>0</v>
      </c>
      <c r="G54" s="394">
        <f t="shared" si="0"/>
        <v>0</v>
      </c>
      <c r="H54" s="395"/>
      <c r="I54" s="397" t="str">
        <f>IF('Indirect CAPEX'!D16="","",'Indirect CAPEX'!D16)</f>
        <v/>
      </c>
      <c r="J54" s="397" t="str">
        <f>IF('Indirect CAPEX'!E16="","",IF('Indirect CAPEX'!E16="How confident are you about the reported cost?","",'Indirect CAPEX'!E16))</f>
        <v/>
      </c>
      <c r="K54" s="397" t="str">
        <f>IF('Indirect CAPEX'!F16="","",'Indirect CAPEX'!F16)</f>
        <v/>
      </c>
      <c r="L54" s="397" t="str">
        <f>IF('Indirect CAPEX'!G16="","",'Indirect CAPEX'!G16)</f>
        <v/>
      </c>
      <c r="M54" s="397" t="str">
        <f>IF('Indirect CAPEX'!H16="","",'Indirect CAPEX'!H16)</f>
        <v/>
      </c>
      <c r="N54" s="397" t="str">
        <f>IF('Indirect CAPEX'!I16="","",'Indirect CAPEX'!I16)</f>
        <v/>
      </c>
      <c r="O54" s="397" t="s">
        <v>79</v>
      </c>
      <c r="P54" s="397" t="s">
        <v>147</v>
      </c>
      <c r="Q54" s="397" t="s">
        <v>89</v>
      </c>
      <c r="R54" s="397"/>
      <c r="S54" s="398"/>
    </row>
    <row r="55" spans="1:19" ht="15" thickBot="1" x14ac:dyDescent="0.2">
      <c r="A55" s="242"/>
      <c r="B55" s="575"/>
      <c r="C55" s="581"/>
      <c r="D55" s="432" t="str">
        <f>'Indirect CAPEX'!A17</f>
        <v>Major and extraordinary repairs for office equipment</v>
      </c>
      <c r="E55" s="394">
        <f>'Indirect CAPEX'!B17</f>
        <v>0</v>
      </c>
      <c r="F55" s="393">
        <f>'Indirect CAPEX'!C17</f>
        <v>0</v>
      </c>
      <c r="G55" s="394">
        <f t="shared" si="0"/>
        <v>0</v>
      </c>
      <c r="H55" s="395"/>
      <c r="I55" s="397" t="str">
        <f>IF('Indirect CAPEX'!D17="","",'Indirect CAPEX'!D17)</f>
        <v/>
      </c>
      <c r="J55" s="397" t="str">
        <f>IF('Indirect CAPEX'!E17="","",IF('Indirect CAPEX'!E17="How confident are you about the reported cost?","",'Indirect CAPEX'!E17))</f>
        <v/>
      </c>
      <c r="K55" s="397" t="str">
        <f>IF('Indirect CAPEX'!F17="","",'Indirect CAPEX'!F17)</f>
        <v/>
      </c>
      <c r="L55" s="397" t="str">
        <f>IF('Indirect CAPEX'!G17="","",'Indirect CAPEX'!G17)</f>
        <v/>
      </c>
      <c r="M55" s="397" t="str">
        <f>IF('Indirect CAPEX'!H17="","",'Indirect CAPEX'!H17)</f>
        <v/>
      </c>
      <c r="N55" s="397" t="str">
        <f>IF('Indirect CAPEX'!I17="","",'Indirect CAPEX'!I17)</f>
        <v/>
      </c>
      <c r="O55" s="397" t="s">
        <v>79</v>
      </c>
      <c r="P55" s="397" t="s">
        <v>147</v>
      </c>
      <c r="Q55" s="397" t="s">
        <v>89</v>
      </c>
      <c r="R55" s="397"/>
      <c r="S55" s="398"/>
    </row>
    <row r="56" spans="1:19" ht="15" thickBot="1" x14ac:dyDescent="0.2">
      <c r="A56" s="242"/>
      <c r="B56" s="575"/>
      <c r="C56" s="581"/>
      <c r="D56" s="432" t="str">
        <f>'Indirect CAPEX'!A18</f>
        <v>Major and extraordinary repairs for vehicles</v>
      </c>
      <c r="E56" s="394">
        <f>'Indirect CAPEX'!B18</f>
        <v>0</v>
      </c>
      <c r="F56" s="393">
        <f>'Indirect CAPEX'!C18</f>
        <v>0</v>
      </c>
      <c r="G56" s="394">
        <f t="shared" si="0"/>
        <v>0</v>
      </c>
      <c r="H56" s="395"/>
      <c r="I56" s="397" t="str">
        <f>IF('Indirect CAPEX'!D18="","",'Indirect CAPEX'!D18)</f>
        <v/>
      </c>
      <c r="J56" s="397" t="str">
        <f>IF('Indirect CAPEX'!E18="","",IF('Indirect CAPEX'!E18="How confident are you about the reported cost?","",'Indirect CAPEX'!E18))</f>
        <v/>
      </c>
      <c r="K56" s="397" t="str">
        <f>IF('Indirect CAPEX'!F18="","",'Indirect CAPEX'!F18)</f>
        <v/>
      </c>
      <c r="L56" s="397" t="str">
        <f>IF('Indirect CAPEX'!G18="","",'Indirect CAPEX'!G18)</f>
        <v/>
      </c>
      <c r="M56" s="397" t="str">
        <f>IF('Indirect CAPEX'!H18="","",'Indirect CAPEX'!H18)</f>
        <v/>
      </c>
      <c r="N56" s="397" t="str">
        <f>IF('Indirect CAPEX'!I18="","",'Indirect CAPEX'!I18)</f>
        <v/>
      </c>
      <c r="O56" s="397" t="s">
        <v>79</v>
      </c>
      <c r="P56" s="397" t="s">
        <v>147</v>
      </c>
      <c r="Q56" s="397" t="s">
        <v>89</v>
      </c>
      <c r="R56" s="397"/>
      <c r="S56" s="398"/>
    </row>
    <row r="57" spans="1:19" ht="15" thickBot="1" x14ac:dyDescent="0.2">
      <c r="A57" s="242"/>
      <c r="B57" s="575"/>
      <c r="C57" s="581"/>
      <c r="D57" s="432" t="str">
        <f>'Indirect CAPEX'!A19</f>
        <v>Other or combined major and extraordinary repairs</v>
      </c>
      <c r="E57" s="394">
        <f>'Indirect CAPEX'!B19</f>
        <v>0</v>
      </c>
      <c r="F57" s="393">
        <f>'Indirect CAPEX'!C19</f>
        <v>0</v>
      </c>
      <c r="G57" s="394">
        <f t="shared" si="0"/>
        <v>0</v>
      </c>
      <c r="H57" s="395"/>
      <c r="I57" s="397" t="str">
        <f>IF('Indirect CAPEX'!D19="","",'Indirect CAPEX'!D19)</f>
        <v/>
      </c>
      <c r="J57" s="397" t="str">
        <f>IF('Indirect CAPEX'!E19="","",IF('Indirect CAPEX'!E19="How confident are you about the reported cost?","",'Indirect CAPEX'!E19))</f>
        <v/>
      </c>
      <c r="K57" s="397" t="str">
        <f>IF('Indirect CAPEX'!F19="","",'Indirect CAPEX'!F19)</f>
        <v/>
      </c>
      <c r="L57" s="397" t="str">
        <f>IF('Indirect CAPEX'!G19="","",'Indirect CAPEX'!G19)</f>
        <v/>
      </c>
      <c r="M57" s="397" t="str">
        <f>IF('Indirect CAPEX'!H19="","",'Indirect CAPEX'!H19)</f>
        <v/>
      </c>
      <c r="N57" s="397" t="str">
        <f>IF('Indirect CAPEX'!I19="","",'Indirect CAPEX'!I19)</f>
        <v/>
      </c>
      <c r="O57" s="397" t="s">
        <v>79</v>
      </c>
      <c r="P57" s="397" t="s">
        <v>147</v>
      </c>
      <c r="Q57" s="397" t="s">
        <v>89</v>
      </c>
      <c r="R57" s="397"/>
      <c r="S57" s="398"/>
    </row>
    <row r="58" spans="1:19" ht="15" thickBot="1" x14ac:dyDescent="0.2">
      <c r="A58" s="242"/>
      <c r="B58" s="575"/>
      <c r="C58" s="581" t="s">
        <v>666</v>
      </c>
      <c r="D58" s="433" t="str">
        <f>'Indirect CAPEX'!A24</f>
        <v>Financing costs for land</v>
      </c>
      <c r="E58" s="429">
        <f>'Indirect CAPEX'!B24</f>
        <v>0</v>
      </c>
      <c r="F58" s="430">
        <f>'Indirect CAPEX'!C24</f>
        <v>0</v>
      </c>
      <c r="G58" s="429">
        <f t="shared" si="0"/>
        <v>0</v>
      </c>
      <c r="H58" s="410"/>
      <c r="I58" s="431" t="str">
        <f>IF('Indirect CAPEX'!D24="","",'Indirect CAPEX'!D24)</f>
        <v/>
      </c>
      <c r="J58" s="427" t="str">
        <f>IF('Indirect CAPEX'!E24="","",IF('Indirect CAPEX'!E24="How confident are you about the reported cost?","",'Indirect CAPEX'!E24))</f>
        <v/>
      </c>
      <c r="K58" s="431" t="str">
        <f>K48</f>
        <v/>
      </c>
      <c r="L58" s="431" t="str">
        <f>L48</f>
        <v/>
      </c>
      <c r="M58" s="431" t="str">
        <f>IF('Indirect CAPEX'!F24="","",'Indirect CAPEX'!F24)</f>
        <v/>
      </c>
      <c r="N58" s="431" t="str">
        <f>IF('Indirect CAPEX'!G24="","",'Indirect CAPEX'!G24)</f>
        <v/>
      </c>
      <c r="O58" s="405" t="s">
        <v>79</v>
      </c>
      <c r="P58" s="405" t="s">
        <v>147</v>
      </c>
      <c r="Q58" s="405" t="s">
        <v>85</v>
      </c>
      <c r="R58" s="405"/>
      <c r="S58" s="378"/>
    </row>
    <row r="59" spans="1:19" ht="15" thickBot="1" x14ac:dyDescent="0.2">
      <c r="A59" s="242"/>
      <c r="B59" s="575"/>
      <c r="C59" s="581"/>
      <c r="D59" s="433" t="str">
        <f>'Indirect CAPEX'!A25</f>
        <v>Taxes for land</v>
      </c>
      <c r="E59" s="429">
        <f>'Indirect CAPEX'!B25</f>
        <v>0</v>
      </c>
      <c r="F59" s="430">
        <f>'Indirect CAPEX'!C25</f>
        <v>0</v>
      </c>
      <c r="G59" s="429">
        <f t="shared" si="0"/>
        <v>0</v>
      </c>
      <c r="H59" s="410"/>
      <c r="I59" s="431" t="str">
        <f>IF('Indirect CAPEX'!D25="","",'Indirect CAPEX'!D25)</f>
        <v/>
      </c>
      <c r="J59" s="427" t="str">
        <f>IF('Indirect CAPEX'!E25="","",IF('Indirect CAPEX'!E25="How confident are you about the reported cost?","",'Indirect CAPEX'!E25))</f>
        <v/>
      </c>
      <c r="K59" s="431" t="str">
        <f>K48</f>
        <v/>
      </c>
      <c r="L59" s="431" t="str">
        <f>L48</f>
        <v/>
      </c>
      <c r="M59" s="431" t="str">
        <f>IF('Indirect CAPEX'!F25="","",'Indirect CAPEX'!F25)</f>
        <v/>
      </c>
      <c r="N59" s="431" t="str">
        <f>IF('Indirect CAPEX'!G25="","",'Indirect CAPEX'!G25)</f>
        <v/>
      </c>
      <c r="O59" s="405" t="s">
        <v>79</v>
      </c>
      <c r="P59" s="405" t="s">
        <v>147</v>
      </c>
      <c r="Q59" s="405" t="s">
        <v>192</v>
      </c>
      <c r="R59" s="405"/>
      <c r="S59" s="378"/>
    </row>
    <row r="60" spans="1:19" ht="15" thickBot="1" x14ac:dyDescent="0.2">
      <c r="A60" s="242"/>
      <c r="B60" s="575"/>
      <c r="C60" s="581"/>
      <c r="D60" s="433" t="str">
        <f>'Indirect CAPEX'!A27</f>
        <v>Financing costs for office building</v>
      </c>
      <c r="E60" s="429">
        <f>'Indirect CAPEX'!B27</f>
        <v>0</v>
      </c>
      <c r="F60" s="430">
        <f>'Indirect CAPEX'!C27</f>
        <v>0</v>
      </c>
      <c r="G60" s="429">
        <f t="shared" si="0"/>
        <v>0</v>
      </c>
      <c r="H60" s="410"/>
      <c r="I60" s="431" t="str">
        <f>IF('Indirect CAPEX'!D27="","",'Indirect CAPEX'!D27)</f>
        <v/>
      </c>
      <c r="J60" s="427" t="str">
        <f>IF('Indirect CAPEX'!E27="","",IF('Indirect CAPEX'!E27="How confident are you about the reported cost?","",'Indirect CAPEX'!E27))</f>
        <v/>
      </c>
      <c r="K60" s="431" t="str">
        <f>K49</f>
        <v/>
      </c>
      <c r="L60" s="431" t="str">
        <f>L49</f>
        <v/>
      </c>
      <c r="M60" s="431" t="str">
        <f>IF('Indirect CAPEX'!F27="","",'Indirect CAPEX'!F27)</f>
        <v/>
      </c>
      <c r="N60" s="431" t="str">
        <f>IF('Indirect CAPEX'!G27="","",'Indirect CAPEX'!G27)</f>
        <v/>
      </c>
      <c r="O60" s="405" t="s">
        <v>79</v>
      </c>
      <c r="P60" s="405" t="s">
        <v>147</v>
      </c>
      <c r="Q60" s="405" t="s">
        <v>85</v>
      </c>
      <c r="R60" s="405"/>
      <c r="S60" s="378"/>
    </row>
    <row r="61" spans="1:19" ht="15" thickBot="1" x14ac:dyDescent="0.2">
      <c r="A61" s="242"/>
      <c r="B61" s="575"/>
      <c r="C61" s="581"/>
      <c r="D61" s="433" t="str">
        <f>'Indirect CAPEX'!A28</f>
        <v>Taxes for office building</v>
      </c>
      <c r="E61" s="429">
        <f>'Indirect CAPEX'!B28</f>
        <v>0</v>
      </c>
      <c r="F61" s="430">
        <f>'Indirect CAPEX'!C28</f>
        <v>0</v>
      </c>
      <c r="G61" s="429">
        <f t="shared" si="0"/>
        <v>0</v>
      </c>
      <c r="H61" s="410"/>
      <c r="I61" s="431" t="str">
        <f>IF('Indirect CAPEX'!D28="","",'Indirect CAPEX'!D28)</f>
        <v/>
      </c>
      <c r="J61" s="427" t="str">
        <f>IF('Indirect CAPEX'!E28="","",IF('Indirect CAPEX'!E28="How confident are you about the reported cost?","",'Indirect CAPEX'!E28))</f>
        <v/>
      </c>
      <c r="K61" s="431" t="str">
        <f>K49</f>
        <v/>
      </c>
      <c r="L61" s="431" t="str">
        <f>L49</f>
        <v/>
      </c>
      <c r="M61" s="431" t="str">
        <f>IF('Indirect CAPEX'!F28="","",'Indirect CAPEX'!F28)</f>
        <v/>
      </c>
      <c r="N61" s="431" t="str">
        <f>IF('Indirect CAPEX'!G28="","",'Indirect CAPEX'!G28)</f>
        <v/>
      </c>
      <c r="O61" s="405" t="s">
        <v>79</v>
      </c>
      <c r="P61" s="405" t="s">
        <v>147</v>
      </c>
      <c r="Q61" s="405" t="s">
        <v>192</v>
      </c>
      <c r="R61" s="405"/>
      <c r="S61" s="378"/>
    </row>
    <row r="62" spans="1:19" ht="15" thickBot="1" x14ac:dyDescent="0.2">
      <c r="A62" s="242"/>
      <c r="B62" s="575"/>
      <c r="C62" s="581"/>
      <c r="D62" s="433" t="str">
        <f>'Indirect CAPEX'!A30</f>
        <v>Financing costs for office equipment</v>
      </c>
      <c r="E62" s="429">
        <f>'Indirect CAPEX'!B30</f>
        <v>0</v>
      </c>
      <c r="F62" s="430">
        <f>'Indirect CAPEX'!C30</f>
        <v>0</v>
      </c>
      <c r="G62" s="429">
        <f t="shared" si="0"/>
        <v>0</v>
      </c>
      <c r="H62" s="410"/>
      <c r="I62" s="431" t="str">
        <f>IF('Indirect CAPEX'!D30="","",'Indirect CAPEX'!D30)</f>
        <v/>
      </c>
      <c r="J62" s="427" t="str">
        <f>IF('Indirect CAPEX'!E30="","",IF('Indirect CAPEX'!E30="How confident are you about the reported cost?","",'Indirect CAPEX'!E30))</f>
        <v/>
      </c>
      <c r="K62" s="431" t="str">
        <f>K50</f>
        <v/>
      </c>
      <c r="L62" s="431" t="str">
        <f>L50</f>
        <v/>
      </c>
      <c r="M62" s="431" t="str">
        <f>IF('Indirect CAPEX'!F30="","",'Indirect CAPEX'!F30)</f>
        <v/>
      </c>
      <c r="N62" s="431" t="str">
        <f>IF('Indirect CAPEX'!G30="","",'Indirect CAPEX'!G30)</f>
        <v/>
      </c>
      <c r="O62" s="405" t="s">
        <v>79</v>
      </c>
      <c r="P62" s="405" t="s">
        <v>147</v>
      </c>
      <c r="Q62" s="405" t="s">
        <v>85</v>
      </c>
      <c r="R62" s="405"/>
      <c r="S62" s="378"/>
    </row>
    <row r="63" spans="1:19" ht="15" thickBot="1" x14ac:dyDescent="0.2">
      <c r="A63" s="242"/>
      <c r="B63" s="575"/>
      <c r="C63" s="581"/>
      <c r="D63" s="433" t="str">
        <f>'Indirect CAPEX'!A31</f>
        <v>Taxes for office equipment</v>
      </c>
      <c r="E63" s="429">
        <f>'Indirect CAPEX'!B31</f>
        <v>0</v>
      </c>
      <c r="F63" s="430">
        <f>'Indirect CAPEX'!C31</f>
        <v>0</v>
      </c>
      <c r="G63" s="429">
        <f t="shared" si="0"/>
        <v>0</v>
      </c>
      <c r="H63" s="410"/>
      <c r="I63" s="431" t="str">
        <f>IF('Indirect CAPEX'!D31="","",'Indirect CAPEX'!D31)</f>
        <v/>
      </c>
      <c r="J63" s="427" t="str">
        <f>IF('Indirect CAPEX'!E31="","",IF('Indirect CAPEX'!E31="How confident are you about the reported cost?","",'Indirect CAPEX'!E31))</f>
        <v/>
      </c>
      <c r="K63" s="431" t="str">
        <f>K50</f>
        <v/>
      </c>
      <c r="L63" s="431" t="str">
        <f>L50</f>
        <v/>
      </c>
      <c r="M63" s="431" t="str">
        <f>IF('Indirect CAPEX'!F31="","",'Indirect CAPEX'!F31)</f>
        <v/>
      </c>
      <c r="N63" s="431" t="str">
        <f>IF('Indirect CAPEX'!G31="","",'Indirect CAPEX'!G31)</f>
        <v/>
      </c>
      <c r="O63" s="405" t="s">
        <v>79</v>
      </c>
      <c r="P63" s="405" t="s">
        <v>147</v>
      </c>
      <c r="Q63" s="405" t="s">
        <v>192</v>
      </c>
      <c r="R63" s="405"/>
      <c r="S63" s="378"/>
    </row>
    <row r="64" spans="1:19" ht="15" thickBot="1" x14ac:dyDescent="0.2">
      <c r="A64" s="242"/>
      <c r="B64" s="575"/>
      <c r="C64" s="581"/>
      <c r="D64" s="433" t="str">
        <f>'Indirect CAPEX'!A33</f>
        <v>Financing costs for vehicles</v>
      </c>
      <c r="E64" s="429">
        <f>'Indirect CAPEX'!B33</f>
        <v>0</v>
      </c>
      <c r="F64" s="430">
        <f>'Indirect CAPEX'!C33</f>
        <v>0</v>
      </c>
      <c r="G64" s="429">
        <f t="shared" si="0"/>
        <v>0</v>
      </c>
      <c r="H64" s="410"/>
      <c r="I64" s="431" t="str">
        <f>IF('Indirect CAPEX'!D33="","",'Indirect CAPEX'!D33)</f>
        <v/>
      </c>
      <c r="J64" s="427" t="str">
        <f>IF('Indirect CAPEX'!E33="","",IF('Indirect CAPEX'!E33="How confident are you about the reported cost?","",'Indirect CAPEX'!E33))</f>
        <v/>
      </c>
      <c r="K64" s="431" t="str">
        <f>K51</f>
        <v/>
      </c>
      <c r="L64" s="431" t="str">
        <f>L51</f>
        <v/>
      </c>
      <c r="M64" s="431" t="str">
        <f>IF('Indirect CAPEX'!F33="","",'Indirect CAPEX'!F33)</f>
        <v/>
      </c>
      <c r="N64" s="431" t="str">
        <f>IF('Indirect CAPEX'!G33="","",'Indirect CAPEX'!G33)</f>
        <v/>
      </c>
      <c r="O64" s="405" t="s">
        <v>79</v>
      </c>
      <c r="P64" s="405" t="s">
        <v>147</v>
      </c>
      <c r="Q64" s="405" t="s">
        <v>85</v>
      </c>
      <c r="R64" s="405"/>
      <c r="S64" s="378"/>
    </row>
    <row r="65" spans="1:19" ht="15" thickBot="1" x14ac:dyDescent="0.2">
      <c r="A65" s="242"/>
      <c r="B65" s="575"/>
      <c r="C65" s="581"/>
      <c r="D65" s="433" t="str">
        <f>'Indirect CAPEX'!A34</f>
        <v>Taxes for vehicles</v>
      </c>
      <c r="E65" s="429">
        <f>'Indirect CAPEX'!B34</f>
        <v>0</v>
      </c>
      <c r="F65" s="430">
        <f>'Indirect CAPEX'!C34</f>
        <v>0</v>
      </c>
      <c r="G65" s="429">
        <f t="shared" si="0"/>
        <v>0</v>
      </c>
      <c r="H65" s="410"/>
      <c r="I65" s="431" t="str">
        <f>IF('Indirect CAPEX'!D34="","",'Indirect CAPEX'!D34)</f>
        <v/>
      </c>
      <c r="J65" s="427" t="str">
        <f>IF('Indirect CAPEX'!E34="","",IF('Indirect CAPEX'!E34="How confident are you about the reported cost?","",'Indirect CAPEX'!E34))</f>
        <v/>
      </c>
      <c r="K65" s="431" t="str">
        <f>K51</f>
        <v/>
      </c>
      <c r="L65" s="431" t="str">
        <f>L51</f>
        <v/>
      </c>
      <c r="M65" s="431" t="str">
        <f>IF('Indirect CAPEX'!F34="","",'Indirect CAPEX'!F34)</f>
        <v/>
      </c>
      <c r="N65" s="431" t="str">
        <f>IF('Indirect CAPEX'!G34="","",'Indirect CAPEX'!G34)</f>
        <v/>
      </c>
      <c r="O65" s="405" t="s">
        <v>79</v>
      </c>
      <c r="P65" s="405" t="s">
        <v>147</v>
      </c>
      <c r="Q65" s="405" t="s">
        <v>192</v>
      </c>
      <c r="R65" s="405"/>
      <c r="S65" s="378"/>
    </row>
    <row r="66" spans="1:19" ht="15" thickBot="1" x14ac:dyDescent="0.2">
      <c r="A66" s="242"/>
      <c r="B66" s="575"/>
      <c r="C66" s="581"/>
      <c r="D66" s="433" t="str">
        <f>'Indirect CAPEX'!A36</f>
        <v>Financing costs for other physical assets</v>
      </c>
      <c r="E66" s="429">
        <f>'Indirect CAPEX'!B36</f>
        <v>0</v>
      </c>
      <c r="F66" s="430">
        <f>'Indirect CAPEX'!C36</f>
        <v>0</v>
      </c>
      <c r="G66" s="429">
        <f t="shared" si="0"/>
        <v>0</v>
      </c>
      <c r="H66" s="410"/>
      <c r="I66" s="431" t="str">
        <f>IF('Indirect CAPEX'!D36="","",'Indirect CAPEX'!D36)</f>
        <v/>
      </c>
      <c r="J66" s="427" t="str">
        <f>IF('Indirect CAPEX'!E36="","",IF('Indirect CAPEX'!E36="How confident are you about the reported cost?","",'Indirect CAPEX'!E36))</f>
        <v/>
      </c>
      <c r="K66" s="431" t="str">
        <f>K52</f>
        <v/>
      </c>
      <c r="L66" s="431" t="str">
        <f>L52</f>
        <v/>
      </c>
      <c r="M66" s="431" t="str">
        <f>IF('Indirect CAPEX'!F36="","",'Indirect CAPEX'!F36)</f>
        <v/>
      </c>
      <c r="N66" s="431" t="str">
        <f>IF('Indirect CAPEX'!G36="","",'Indirect CAPEX'!G36)</f>
        <v/>
      </c>
      <c r="O66" s="405" t="s">
        <v>79</v>
      </c>
      <c r="P66" s="405" t="s">
        <v>147</v>
      </c>
      <c r="Q66" s="405" t="s">
        <v>85</v>
      </c>
      <c r="R66" s="405"/>
      <c r="S66" s="378"/>
    </row>
    <row r="67" spans="1:19" ht="15" thickBot="1" x14ac:dyDescent="0.2">
      <c r="A67" s="242"/>
      <c r="B67" s="575"/>
      <c r="C67" s="581"/>
      <c r="D67" s="433" t="str">
        <f>'Indirect CAPEX'!A37</f>
        <v>Taxes for other physical assets</v>
      </c>
      <c r="E67" s="429">
        <f>'Indirect CAPEX'!B37</f>
        <v>0</v>
      </c>
      <c r="F67" s="430">
        <f>'Indirect CAPEX'!C37</f>
        <v>0</v>
      </c>
      <c r="G67" s="429">
        <f t="shared" si="0"/>
        <v>0</v>
      </c>
      <c r="H67" s="410"/>
      <c r="I67" s="431" t="str">
        <f>IF('Indirect CAPEX'!D37="","",'Indirect CAPEX'!D37)</f>
        <v/>
      </c>
      <c r="J67" s="427" t="str">
        <f>IF('Indirect CAPEX'!E37="","",IF('Indirect CAPEX'!E37="How confident are you about the reported cost?","",'Indirect CAPEX'!E37))</f>
        <v/>
      </c>
      <c r="K67" s="431" t="str">
        <f>K52</f>
        <v/>
      </c>
      <c r="L67" s="431" t="str">
        <f>L52</f>
        <v/>
      </c>
      <c r="M67" s="431" t="str">
        <f>IF('Indirect CAPEX'!F37="","",'Indirect CAPEX'!F37)</f>
        <v/>
      </c>
      <c r="N67" s="431" t="str">
        <f>IF('Indirect CAPEX'!G37="","",'Indirect CAPEX'!G37)</f>
        <v/>
      </c>
      <c r="O67" s="405" t="s">
        <v>79</v>
      </c>
      <c r="P67" s="405" t="s">
        <v>147</v>
      </c>
      <c r="Q67" s="405" t="s">
        <v>192</v>
      </c>
      <c r="R67" s="405"/>
      <c r="S67" s="378"/>
    </row>
    <row r="68" spans="1:19" ht="15" customHeight="1" thickBot="1" x14ac:dyDescent="0.2">
      <c r="A68" s="242"/>
      <c r="B68" s="575"/>
      <c r="C68" s="434" t="s">
        <v>668</v>
      </c>
      <c r="D68" s="435" t="str">
        <f>'Indirect CAPEX'!A41</f>
        <v>One-time or infrequent staff training costs</v>
      </c>
      <c r="E68" s="436">
        <f>'Indirect CAPEX'!B41</f>
        <v>0</v>
      </c>
      <c r="F68" s="437">
        <f>'Indirect CAPEX'!C41</f>
        <v>0</v>
      </c>
      <c r="G68" s="436">
        <f t="shared" si="0"/>
        <v>0</v>
      </c>
      <c r="H68" s="410"/>
      <c r="I68" s="438" t="str">
        <f>IF('Indirect CAPEX'!D41="","",'Indirect CAPEX'!D41)</f>
        <v/>
      </c>
      <c r="J68" s="438" t="str">
        <f>IF('Indirect CAPEX'!E41="","",IF('Indirect CAPEX'!E41="How confident are you about the reported cost?","",'Indirect CAPEX'!E41))</f>
        <v/>
      </c>
      <c r="K68" s="438" t="str">
        <f>IF('Indirect CAPEX'!F41="","",'Indirect CAPEX'!F41)</f>
        <v/>
      </c>
      <c r="L68" s="438" t="str">
        <f>IF('Indirect CAPEX'!G41="","",'Indirect CAPEX'!G41)</f>
        <v/>
      </c>
      <c r="M68" s="438" t="str">
        <f>IF('Indirect CAPEX'!H41="","",'Indirect CAPEX'!H41)</f>
        <v/>
      </c>
      <c r="N68" s="438" t="str">
        <f>IF('Indirect CAPEX'!I41="","",'Indirect CAPEX'!I41)</f>
        <v/>
      </c>
      <c r="O68" s="439" t="s">
        <v>79</v>
      </c>
      <c r="P68" s="440" t="s">
        <v>147</v>
      </c>
      <c r="Q68" s="440" t="s">
        <v>164</v>
      </c>
      <c r="R68" s="440"/>
      <c r="S68" s="441"/>
    </row>
    <row r="69" spans="1:19" ht="25" thickBot="1" x14ac:dyDescent="0.2">
      <c r="A69" s="242"/>
      <c r="B69" s="579"/>
      <c r="C69" s="442" t="s">
        <v>669</v>
      </c>
      <c r="D69" s="443" t="str">
        <f>'Indirect CAPEX'!A45</f>
        <v>Other indirect CAPEX expenses</v>
      </c>
      <c r="E69" s="444">
        <f>'Indirect CAPEX'!B45</f>
        <v>0</v>
      </c>
      <c r="F69" s="445">
        <f>'Indirect CAPEX'!C45</f>
        <v>0</v>
      </c>
      <c r="G69" s="444">
        <f>E69*F69</f>
        <v>0</v>
      </c>
      <c r="H69" s="446"/>
      <c r="I69" s="447" t="str">
        <f>IF('Indirect CAPEX'!D45="","",'Indirect CAPEX'!D45)</f>
        <v/>
      </c>
      <c r="J69" s="447" t="str">
        <f>IF('Indirect CAPEX'!E45="","",IF('Indirect CAPEX'!E45="How confident are you about the reported cost?","",'Indirect CAPEX'!E45))</f>
        <v/>
      </c>
      <c r="K69" s="447" t="str">
        <f>IF('Indirect CAPEX'!F45="","",'Indirect CAPEX'!F45)</f>
        <v/>
      </c>
      <c r="L69" s="447" t="str">
        <f>IF('Indirect CAPEX'!G45="","",'Indirect CAPEX'!G45)</f>
        <v/>
      </c>
      <c r="M69" s="447" t="str">
        <f>IF('Indirect CAPEX'!H45="","",'Indirect CAPEX'!H45)</f>
        <v/>
      </c>
      <c r="N69" s="447" t="str">
        <f>IF('Indirect CAPEX'!I45="","",'Indirect CAPEX'!I45)</f>
        <v/>
      </c>
      <c r="O69" s="448" t="s">
        <v>79</v>
      </c>
      <c r="P69" s="448" t="s">
        <v>147</v>
      </c>
      <c r="Q69" s="448" t="s">
        <v>168</v>
      </c>
      <c r="R69" s="448"/>
      <c r="S69" s="380"/>
    </row>
    <row r="70" spans="1:19" ht="14" customHeight="1" x14ac:dyDescent="0.15">
      <c r="A70" s="242"/>
      <c r="B70" s="575" t="s">
        <v>670</v>
      </c>
      <c r="C70" s="582" t="s">
        <v>393</v>
      </c>
      <c r="D70" s="449" t="str">
        <f>'Direct OPEX'!A7</f>
        <v>Superstructure maintenance</v>
      </c>
      <c r="E70" s="450">
        <f>'Direct OPEX'!B7</f>
        <v>0</v>
      </c>
      <c r="F70" s="451">
        <v>1</v>
      </c>
      <c r="G70" s="426"/>
      <c r="H70" s="450">
        <f t="shared" ref="H70:H101" si="10">E70*F70</f>
        <v>0</v>
      </c>
      <c r="I70" s="452" t="str">
        <f>IF('Direct OPEX'!C7="","",'Direct OPEX'!C7)</f>
        <v/>
      </c>
      <c r="J70" s="452" t="str">
        <f>IF('Direct OPEX'!D7="","",IF('Direct OPEX'!D7="How confident are you about the reported cost?","",'Direct OPEX'!D7))</f>
        <v/>
      </c>
      <c r="K70" s="453"/>
      <c r="L70" s="452" t="str">
        <f>IF(Context!D$12="","",IF(Context!D$12="Enter the year corresponding to the reported operating costs","",Context!D$12))</f>
        <v/>
      </c>
      <c r="M70" s="452" t="str">
        <f>IF('Direct OPEX'!E7="","",'Direct OPEX'!E7)</f>
        <v/>
      </c>
      <c r="N70" s="452" t="str">
        <f>IF('Direct OPEX'!F7="","",'Direct OPEX'!F7)</f>
        <v/>
      </c>
      <c r="O70" s="454" t="s">
        <v>90</v>
      </c>
      <c r="P70" s="454" t="s">
        <v>137</v>
      </c>
      <c r="Q70" s="454" t="s">
        <v>82</v>
      </c>
      <c r="R70" s="454"/>
      <c r="S70" s="455"/>
    </row>
    <row r="71" spans="1:19" x14ac:dyDescent="0.15">
      <c r="A71" s="242"/>
      <c r="B71" s="575"/>
      <c r="C71" s="583"/>
      <c r="D71" s="456" t="str">
        <f>'Direct OPEX'!A8</f>
        <v>Sealed tank maintenance</v>
      </c>
      <c r="E71" s="436">
        <f>'Direct OPEX'!B8</f>
        <v>0</v>
      </c>
      <c r="F71" s="437">
        <v>1</v>
      </c>
      <c r="G71" s="410"/>
      <c r="H71" s="436">
        <f t="shared" si="10"/>
        <v>0</v>
      </c>
      <c r="I71" s="438" t="str">
        <f>IF('Direct OPEX'!C8="","",'Direct OPEX'!C8)</f>
        <v/>
      </c>
      <c r="J71" s="438" t="str">
        <f>IF('Direct OPEX'!D8="","",IF('Direct OPEX'!D8="How confident are you about the reported cost?","",'Direct OPEX'!D8))</f>
        <v/>
      </c>
      <c r="K71" s="457"/>
      <c r="L71" s="438" t="str">
        <f>IF(Context!D$12="","",IF(Context!D$12="Enter the year corresponding to the reported operating costs","",Context!D$12))</f>
        <v/>
      </c>
      <c r="M71" s="438" t="str">
        <f>IF('Direct OPEX'!E8="","",'Direct OPEX'!E8)</f>
        <v/>
      </c>
      <c r="N71" s="438" t="str">
        <f>IF('Direct OPEX'!F8="","",'Direct OPEX'!F8)</f>
        <v/>
      </c>
      <c r="O71" s="440" t="s">
        <v>90</v>
      </c>
      <c r="P71" s="454" t="s">
        <v>137</v>
      </c>
      <c r="Q71" s="454" t="s">
        <v>82</v>
      </c>
      <c r="R71" s="440"/>
      <c r="S71" s="441"/>
    </row>
    <row r="72" spans="1:19" x14ac:dyDescent="0.15">
      <c r="A72" s="242"/>
      <c r="B72" s="575"/>
      <c r="C72" s="583"/>
      <c r="D72" s="456" t="str">
        <f>'Direct OPEX'!A9</f>
        <v>User interface maintenance</v>
      </c>
      <c r="E72" s="436">
        <f>'Direct OPEX'!B9</f>
        <v>0</v>
      </c>
      <c r="F72" s="437">
        <v>1</v>
      </c>
      <c r="G72" s="410"/>
      <c r="H72" s="436">
        <f t="shared" si="10"/>
        <v>0</v>
      </c>
      <c r="I72" s="438" t="str">
        <f>IF('Direct OPEX'!C9="","",'Direct OPEX'!C9)</f>
        <v/>
      </c>
      <c r="J72" s="438" t="str">
        <f>IF('Direct OPEX'!D9="","",IF('Direct OPEX'!D9="How confident are you about the reported cost?","",'Direct OPEX'!D9))</f>
        <v/>
      </c>
      <c r="K72" s="457"/>
      <c r="L72" s="438" t="str">
        <f>IF(Context!D$12="","",IF(Context!D$12="Enter the year corresponding to the reported operating costs","",Context!D$12))</f>
        <v/>
      </c>
      <c r="M72" s="438" t="str">
        <f>IF('Direct OPEX'!E9="","",'Direct OPEX'!E9)</f>
        <v/>
      </c>
      <c r="N72" s="438" t="str">
        <f>IF('Direct OPEX'!F9="","",'Direct OPEX'!F9)</f>
        <v/>
      </c>
      <c r="O72" s="440" t="s">
        <v>90</v>
      </c>
      <c r="P72" s="454" t="s">
        <v>137</v>
      </c>
      <c r="Q72" s="454" t="s">
        <v>82</v>
      </c>
      <c r="R72" s="440"/>
      <c r="S72" s="441"/>
    </row>
    <row r="73" spans="1:19" x14ac:dyDescent="0.15">
      <c r="A73" s="242"/>
      <c r="B73" s="575"/>
      <c r="C73" s="583"/>
      <c r="D73" s="456" t="str">
        <f>'Direct OPEX'!A10</f>
        <v>Infiltration structure maintenance</v>
      </c>
      <c r="E73" s="436">
        <f>'Direct OPEX'!B10</f>
        <v>0</v>
      </c>
      <c r="F73" s="437">
        <v>1</v>
      </c>
      <c r="G73" s="410"/>
      <c r="H73" s="436">
        <f t="shared" si="10"/>
        <v>0</v>
      </c>
      <c r="I73" s="438" t="str">
        <f>IF('Direct OPEX'!C10="","",'Direct OPEX'!C10)</f>
        <v/>
      </c>
      <c r="J73" s="438" t="str">
        <f>IF('Direct OPEX'!D10="","",IF('Direct OPEX'!D10="How confident are you about the reported cost?","",'Direct OPEX'!D10))</f>
        <v/>
      </c>
      <c r="K73" s="457"/>
      <c r="L73" s="438" t="str">
        <f>IF(Context!D$12="","",IF(Context!D$12="Enter the year corresponding to the reported operating costs","",Context!D$12))</f>
        <v/>
      </c>
      <c r="M73" s="438" t="str">
        <f>IF('Direct OPEX'!E10="","",'Direct OPEX'!E10)</f>
        <v/>
      </c>
      <c r="N73" s="438" t="str">
        <f>IF('Direct OPEX'!F10="","",'Direct OPEX'!F10)</f>
        <v/>
      </c>
      <c r="O73" s="440" t="s">
        <v>90</v>
      </c>
      <c r="P73" s="454" t="s">
        <v>137</v>
      </c>
      <c r="Q73" s="454" t="s">
        <v>82</v>
      </c>
      <c r="R73" s="440"/>
      <c r="S73" s="441"/>
    </row>
    <row r="74" spans="1:19" s="354" customFormat="1" ht="15" thickBot="1" x14ac:dyDescent="0.2">
      <c r="A74" s="242"/>
      <c r="B74" s="575"/>
      <c r="C74" s="584"/>
      <c r="D74" s="456" t="str">
        <f>'Direct OPEX'!A11</f>
        <v>Other or combined maintenance</v>
      </c>
      <c r="E74" s="436">
        <f>'Direct OPEX'!B11</f>
        <v>0</v>
      </c>
      <c r="F74" s="437">
        <v>1</v>
      </c>
      <c r="G74" s="410"/>
      <c r="H74" s="436">
        <f t="shared" ref="H74" si="11">E74*F74</f>
        <v>0</v>
      </c>
      <c r="I74" s="438" t="str">
        <f>IF('Direct OPEX'!C11="","",'Direct OPEX'!C11)</f>
        <v/>
      </c>
      <c r="J74" s="438" t="str">
        <f>IF('Direct OPEX'!D11="","",IF('Direct OPEX'!D11="How confident are you about the reported cost?","",'Direct OPEX'!D11))</f>
        <v/>
      </c>
      <c r="K74" s="457"/>
      <c r="L74" s="438" t="str">
        <f>IF(Context!D$12="","",IF(Context!D$12="Enter the year corresponding to the reported operating costs","",Context!D$12))</f>
        <v/>
      </c>
      <c r="M74" s="438" t="str">
        <f>IF('Direct OPEX'!E11="","",'Direct OPEX'!E11)</f>
        <v/>
      </c>
      <c r="N74" s="438" t="str">
        <f>IF('Direct OPEX'!F11="","",'Direct OPEX'!F11)</f>
        <v/>
      </c>
      <c r="O74" s="440" t="s">
        <v>90</v>
      </c>
      <c r="P74" s="454" t="s">
        <v>137</v>
      </c>
      <c r="Q74" s="454" t="s">
        <v>82</v>
      </c>
      <c r="R74" s="440"/>
      <c r="S74" s="441"/>
    </row>
    <row r="75" spans="1:19" ht="36" thickBot="1" x14ac:dyDescent="0.2">
      <c r="A75" s="242"/>
      <c r="B75" s="575"/>
      <c r="C75" s="493" t="s">
        <v>91</v>
      </c>
      <c r="D75" s="458" t="str">
        <f>'Direct OPEX'!A15</f>
        <v>All consumables</v>
      </c>
      <c r="E75" s="429">
        <f>'Direct OPEX'!B15</f>
        <v>0</v>
      </c>
      <c r="F75" s="430">
        <v>1</v>
      </c>
      <c r="G75" s="410"/>
      <c r="H75" s="429">
        <f t="shared" si="10"/>
        <v>0</v>
      </c>
      <c r="I75" s="431" t="str">
        <f>IF('Direct OPEX'!C15="","",'Direct OPEX'!C15)</f>
        <v/>
      </c>
      <c r="J75" s="431" t="str">
        <f>IF('Direct OPEX'!D15="","",IF('Direct OPEX'!D15="How confident are you about the reported cost?","",'Direct OPEX'!D15))</f>
        <v/>
      </c>
      <c r="K75" s="457"/>
      <c r="L75" s="431" t="str">
        <f>IF(Context!D$12="","",IF(Context!D$12="Enter the year corresponding to the reported operating costs","",Context!D$12))</f>
        <v/>
      </c>
      <c r="M75" s="431" t="str">
        <f>IF('Direct OPEX'!E15="","",'Direct OPEX'!E15)</f>
        <v/>
      </c>
      <c r="N75" s="431" t="str">
        <f>IF('Direct OPEX'!F15="","",'Direct OPEX'!F15)</f>
        <v/>
      </c>
      <c r="O75" s="405" t="s">
        <v>90</v>
      </c>
      <c r="P75" s="405" t="s">
        <v>137</v>
      </c>
      <c r="Q75" s="405" t="s">
        <v>91</v>
      </c>
      <c r="R75" s="405" t="s">
        <v>165</v>
      </c>
      <c r="S75" s="378"/>
    </row>
    <row r="76" spans="1:19" x14ac:dyDescent="0.15">
      <c r="A76" s="242"/>
      <c r="B76" s="574" t="s">
        <v>671</v>
      </c>
      <c r="C76" s="585" t="s">
        <v>407</v>
      </c>
      <c r="D76" s="459" t="str">
        <f>'Indirect OPEX'!A6</f>
        <v>Sales and marketing staff</v>
      </c>
      <c r="E76" s="460">
        <f>'Indirect OPEX'!B6</f>
        <v>0</v>
      </c>
      <c r="F76" s="461">
        <f>'Indirect OPEX'!C6</f>
        <v>0</v>
      </c>
      <c r="G76" s="462"/>
      <c r="H76" s="463">
        <f t="shared" si="10"/>
        <v>0</v>
      </c>
      <c r="I76" s="464" t="str">
        <f>IF('Indirect OPEX'!D6="","",'Indirect OPEX'!D6)</f>
        <v/>
      </c>
      <c r="J76" s="464" t="str">
        <f>IF('Indirect OPEX'!E6="","",IF('Indirect OPEX'!E6="How confident are you about the reported cost?","",'Indirect OPEX'!E6))</f>
        <v/>
      </c>
      <c r="K76" s="465"/>
      <c r="L76" s="464" t="str">
        <f>IF(Context!D$12="","",IF(Context!D$12="Enter the year corresponding to the reported operating costs","",Context!D$12))</f>
        <v/>
      </c>
      <c r="M76" s="464" t="str">
        <f>IF('Indirect OPEX'!F6="","",'Indirect OPEX'!F6)</f>
        <v/>
      </c>
      <c r="N76" s="464" t="str">
        <f>IF('Indirect OPEX'!G6="","",'Indirect OPEX'!G6)</f>
        <v/>
      </c>
      <c r="O76" s="466" t="s">
        <v>90</v>
      </c>
      <c r="P76" s="466" t="s">
        <v>147</v>
      </c>
      <c r="Q76" s="466" t="s">
        <v>80</v>
      </c>
      <c r="R76" s="466"/>
      <c r="S76" s="467"/>
    </row>
    <row r="77" spans="1:19" x14ac:dyDescent="0.15">
      <c r="A77" s="242"/>
      <c r="B77" s="575"/>
      <c r="C77" s="586"/>
      <c r="D77" s="468" t="str">
        <f>'Indirect OPEX'!A7</f>
        <v>Customer support and call centre staff</v>
      </c>
      <c r="E77" s="469">
        <f>'Indirect OPEX'!B7</f>
        <v>0</v>
      </c>
      <c r="F77" s="470">
        <f>'Indirect OPEX'!C7</f>
        <v>0</v>
      </c>
      <c r="G77" s="410"/>
      <c r="H77" s="424">
        <f t="shared" si="10"/>
        <v>0</v>
      </c>
      <c r="I77" s="427" t="str">
        <f>IF('Indirect OPEX'!D7="","",'Indirect OPEX'!D7)</f>
        <v/>
      </c>
      <c r="J77" s="427" t="str">
        <f>IF('Indirect OPEX'!E7="","",IF('Indirect OPEX'!E7="How confident are you about the reported cost?","",'Indirect OPEX'!E7))</f>
        <v/>
      </c>
      <c r="K77" s="457"/>
      <c r="L77" s="431" t="str">
        <f>IF(Context!D$12="","",IF(Context!D$12="Enter the year corresponding to the reported operating costs","",Context!D$12))</f>
        <v/>
      </c>
      <c r="M77" s="427" t="str">
        <f>IF('Indirect OPEX'!F7="","",'Indirect OPEX'!F7)</f>
        <v/>
      </c>
      <c r="N77" s="427" t="str">
        <f>IF('Indirect OPEX'!G7="","",'Indirect OPEX'!G7)</f>
        <v/>
      </c>
      <c r="O77" s="405" t="s">
        <v>90</v>
      </c>
      <c r="P77" s="405" t="s">
        <v>147</v>
      </c>
      <c r="Q77" s="384" t="s">
        <v>80</v>
      </c>
      <c r="R77" s="405"/>
      <c r="S77" s="378"/>
    </row>
    <row r="78" spans="1:19" ht="15" thickBot="1" x14ac:dyDescent="0.2">
      <c r="A78" s="242"/>
      <c r="B78" s="575"/>
      <c r="C78" s="587"/>
      <c r="D78" s="468" t="str">
        <f>'Indirect OPEX'!A8</f>
        <v>All other or combined indirect staff</v>
      </c>
      <c r="E78" s="469">
        <f>'Indirect OPEX'!B8</f>
        <v>0</v>
      </c>
      <c r="F78" s="470">
        <f>'Indirect OPEX'!C8</f>
        <v>0</v>
      </c>
      <c r="G78" s="410"/>
      <c r="H78" s="424">
        <f t="shared" si="10"/>
        <v>0</v>
      </c>
      <c r="I78" s="427" t="str">
        <f>IF('Indirect OPEX'!D8="","",'Indirect OPEX'!D8)</f>
        <v/>
      </c>
      <c r="J78" s="427" t="str">
        <f>IF('Indirect OPEX'!E8="","",IF('Indirect OPEX'!E8="How confident are you about the reported cost?","",'Indirect OPEX'!E8))</f>
        <v/>
      </c>
      <c r="K78" s="457"/>
      <c r="L78" s="431" t="str">
        <f>IF(Context!D$12="","",IF(Context!D$12="Enter the year corresponding to the reported operating costs","",Context!D$12))</f>
        <v/>
      </c>
      <c r="M78" s="427" t="str">
        <f>IF('Indirect OPEX'!F8="","",'Indirect OPEX'!F8)</f>
        <v/>
      </c>
      <c r="N78" s="427" t="str">
        <f>IF('Indirect OPEX'!G8="","",'Indirect OPEX'!G8)</f>
        <v/>
      </c>
      <c r="O78" s="384" t="s">
        <v>90</v>
      </c>
      <c r="P78" s="405" t="s">
        <v>147</v>
      </c>
      <c r="Q78" s="384" t="s">
        <v>80</v>
      </c>
      <c r="R78" s="405"/>
      <c r="S78" s="378"/>
    </row>
    <row r="79" spans="1:19" x14ac:dyDescent="0.15">
      <c r="A79" s="242"/>
      <c r="B79" s="575"/>
      <c r="C79" s="585" t="s">
        <v>672</v>
      </c>
      <c r="D79" s="471" t="str">
        <f>'Indirect OPEX'!A12</f>
        <v>Insurance for indirect staff (combined health, disability, workers' compensation, etc.)</v>
      </c>
      <c r="E79" s="472">
        <f>'Indirect OPEX'!B12</f>
        <v>0</v>
      </c>
      <c r="F79" s="473">
        <f>'Indirect OPEX'!C12</f>
        <v>0</v>
      </c>
      <c r="G79" s="426"/>
      <c r="H79" s="450">
        <f t="shared" si="10"/>
        <v>0</v>
      </c>
      <c r="I79" s="452" t="str">
        <f>IF('Indirect OPEX'!D12="","",'Indirect OPEX'!D12)</f>
        <v/>
      </c>
      <c r="J79" s="452" t="str">
        <f>IF('Indirect OPEX'!E12="","",IF('Indirect OPEX'!E12="How confident are you about the reported cost?","",'Indirect OPEX'!E12))</f>
        <v/>
      </c>
      <c r="K79" s="453"/>
      <c r="L79" s="438" t="str">
        <f>IF(Context!D$12="","",IF(Context!D$12="Enter the year corresponding to the reported operating costs","",Context!D$12))</f>
        <v/>
      </c>
      <c r="M79" s="452" t="str">
        <f>IF('Indirect OPEX'!F12="","",'Indirect OPEX'!F12)</f>
        <v/>
      </c>
      <c r="N79" s="452" t="str">
        <f>IF('Indirect OPEX'!G12="","",'Indirect OPEX'!G12)</f>
        <v/>
      </c>
      <c r="O79" s="454" t="s">
        <v>90</v>
      </c>
      <c r="P79" s="454" t="s">
        <v>147</v>
      </c>
      <c r="Q79" s="454" t="s">
        <v>80</v>
      </c>
      <c r="R79" s="454"/>
      <c r="S79" s="455"/>
    </row>
    <row r="80" spans="1:19" x14ac:dyDescent="0.15">
      <c r="A80" s="242"/>
      <c r="B80" s="575"/>
      <c r="C80" s="586"/>
      <c r="D80" s="435" t="str">
        <f>'Indirect OPEX'!A13</f>
        <v>Annual vaccinations for indirect staff</v>
      </c>
      <c r="E80" s="474">
        <f>'Indirect OPEX'!B13</f>
        <v>0</v>
      </c>
      <c r="F80" s="475">
        <f>'Indirect OPEX'!C13</f>
        <v>0</v>
      </c>
      <c r="G80" s="410"/>
      <c r="H80" s="450">
        <f t="shared" si="10"/>
        <v>0</v>
      </c>
      <c r="I80" s="452" t="str">
        <f>IF('Indirect OPEX'!D13="","",'Indirect OPEX'!D13)</f>
        <v/>
      </c>
      <c r="J80" s="438" t="str">
        <f>IF('Indirect OPEX'!E13="","",IF('Indirect OPEX'!E13="How confident are you about the reported cost?","",'Indirect OPEX'!E13))</f>
        <v/>
      </c>
      <c r="K80" s="457"/>
      <c r="L80" s="438" t="str">
        <f>IF(Context!D$12="","",IF(Context!D$12="Enter the year corresponding to the reported operating costs","",Context!D$12))</f>
        <v/>
      </c>
      <c r="M80" s="452" t="str">
        <f>IF('Indirect OPEX'!F13="","",'Indirect OPEX'!F13)</f>
        <v/>
      </c>
      <c r="N80" s="452" t="str">
        <f>IF('Indirect OPEX'!G13="","",'Indirect OPEX'!G13)</f>
        <v/>
      </c>
      <c r="O80" s="454" t="s">
        <v>90</v>
      </c>
      <c r="P80" s="440" t="s">
        <v>147</v>
      </c>
      <c r="Q80" s="454" t="s">
        <v>80</v>
      </c>
      <c r="R80" s="440"/>
      <c r="S80" s="441"/>
    </row>
    <row r="81" spans="1:19" ht="15" thickBot="1" x14ac:dyDescent="0.2">
      <c r="A81" s="242"/>
      <c r="B81" s="575"/>
      <c r="C81" s="587"/>
      <c r="D81" s="435" t="str">
        <f>'Indirect OPEX'!A14</f>
        <v>Other or combined staff expenses</v>
      </c>
      <c r="E81" s="474">
        <f>'Indirect OPEX'!B14</f>
        <v>0</v>
      </c>
      <c r="F81" s="475">
        <f>'Indirect OPEX'!C14</f>
        <v>0</v>
      </c>
      <c r="G81" s="410"/>
      <c r="H81" s="450">
        <f t="shared" si="10"/>
        <v>0</v>
      </c>
      <c r="I81" s="452" t="str">
        <f>IF('Indirect OPEX'!D14="","",'Indirect OPEX'!D14)</f>
        <v/>
      </c>
      <c r="J81" s="438" t="str">
        <f>IF('Indirect OPEX'!E14="","",IF('Indirect OPEX'!E14="How confident are you about the reported cost?","",'Indirect OPEX'!E14))</f>
        <v/>
      </c>
      <c r="K81" s="457"/>
      <c r="L81" s="438" t="str">
        <f>IF(Context!D$12="","",IF(Context!D$12="Enter the year corresponding to the reported operating costs","",Context!D$12))</f>
        <v/>
      </c>
      <c r="M81" s="452" t="str">
        <f>IF('Indirect OPEX'!F14="","",'Indirect OPEX'!F14)</f>
        <v/>
      </c>
      <c r="N81" s="452" t="str">
        <f>IF('Indirect OPEX'!G14="","",'Indirect OPEX'!G14)</f>
        <v/>
      </c>
      <c r="O81" s="440" t="s">
        <v>90</v>
      </c>
      <c r="P81" s="440" t="s">
        <v>147</v>
      </c>
      <c r="Q81" s="454" t="s">
        <v>80</v>
      </c>
      <c r="R81" s="440"/>
      <c r="S81" s="441"/>
    </row>
    <row r="82" spans="1:19" ht="75" thickBot="1" x14ac:dyDescent="0.2">
      <c r="A82" s="242"/>
      <c r="B82" s="575"/>
      <c r="C82" s="476" t="s">
        <v>668</v>
      </c>
      <c r="D82" s="433" t="str">
        <f>'Indirect OPEX'!A18</f>
        <v>All annual professional development and staff training</v>
      </c>
      <c r="E82" s="477">
        <f>'Indirect OPEX'!B18</f>
        <v>0</v>
      </c>
      <c r="F82" s="478">
        <f>'Indirect OPEX'!C18</f>
        <v>0</v>
      </c>
      <c r="G82" s="410"/>
      <c r="H82" s="424">
        <f t="shared" si="10"/>
        <v>0</v>
      </c>
      <c r="I82" s="427" t="str">
        <f>IF('Indirect OPEX'!D18="","",'Indirect OPEX'!D18)</f>
        <v/>
      </c>
      <c r="J82" s="431" t="str">
        <f>IF('Indirect OPEX'!E18="","",IF('Indirect OPEX'!E18="How confident are you about the reported cost?","",'Indirect OPEX'!E18))</f>
        <v/>
      </c>
      <c r="K82" s="457"/>
      <c r="L82" s="431" t="str">
        <f>IF(Context!D$12="","",IF(Context!D$12="Enter the year corresponding to the reported operating costs","",Context!D$12))</f>
        <v/>
      </c>
      <c r="M82" s="427" t="str">
        <f>IF('Indirect OPEX'!F18="","",'Indirect OPEX'!F18)</f>
        <v/>
      </c>
      <c r="N82" s="427" t="str">
        <f>IF('Indirect OPEX'!G18="","",'Indirect OPEX'!G18)</f>
        <v/>
      </c>
      <c r="O82" s="384" t="s">
        <v>90</v>
      </c>
      <c r="P82" s="405" t="s">
        <v>147</v>
      </c>
      <c r="Q82" s="384" t="s">
        <v>164</v>
      </c>
      <c r="R82" s="405"/>
      <c r="S82" s="378"/>
    </row>
    <row r="83" spans="1:19" x14ac:dyDescent="0.15">
      <c r="A83" s="242"/>
      <c r="B83" s="575"/>
      <c r="C83" s="585" t="s">
        <v>673</v>
      </c>
      <c r="D83" s="435" t="str">
        <f>'Indirect OPEX'!A23</f>
        <v>Office building</v>
      </c>
      <c r="E83" s="474">
        <f>'Indirect OPEX'!B23</f>
        <v>0</v>
      </c>
      <c r="F83" s="475">
        <f>'Indirect OPEX'!C23</f>
        <v>0</v>
      </c>
      <c r="G83" s="410"/>
      <c r="H83" s="450">
        <f t="shared" si="10"/>
        <v>0</v>
      </c>
      <c r="I83" s="452" t="str">
        <f>IF('Indirect OPEX'!D23="","",'Indirect OPEX'!D23)</f>
        <v/>
      </c>
      <c r="J83" s="438" t="str">
        <f>IF('Indirect OPEX'!E23="","",IF('Indirect OPEX'!E23="How confident are you about the reported cost?","",'Indirect OPEX'!E23))</f>
        <v/>
      </c>
      <c r="K83" s="457"/>
      <c r="L83" s="438" t="str">
        <f>IF(Context!D$12="","",IF(Context!D$12="Enter the year corresponding to the reported operating costs","",Context!D$12))</f>
        <v/>
      </c>
      <c r="M83" s="452" t="str">
        <f>IF('Indirect OPEX'!F23="","",'Indirect OPEX'!F23)</f>
        <v/>
      </c>
      <c r="N83" s="452" t="str">
        <f>IF('Indirect OPEX'!G23="","",'Indirect OPEX'!G23)</f>
        <v/>
      </c>
      <c r="O83" s="440" t="s">
        <v>90</v>
      </c>
      <c r="P83" s="440" t="s">
        <v>147</v>
      </c>
      <c r="Q83" s="440" t="s">
        <v>82</v>
      </c>
      <c r="R83" s="440"/>
      <c r="S83" s="441"/>
    </row>
    <row r="84" spans="1:19" x14ac:dyDescent="0.15">
      <c r="A84" s="242"/>
      <c r="B84" s="575"/>
      <c r="C84" s="586"/>
      <c r="D84" s="435" t="str">
        <f>'Indirect OPEX'!A24</f>
        <v>Land</v>
      </c>
      <c r="E84" s="474">
        <f>'Indirect OPEX'!B24</f>
        <v>0</v>
      </c>
      <c r="F84" s="475">
        <f>'Indirect OPEX'!C24</f>
        <v>0</v>
      </c>
      <c r="G84" s="410"/>
      <c r="H84" s="450">
        <f t="shared" si="10"/>
        <v>0</v>
      </c>
      <c r="I84" s="452" t="str">
        <f>IF('Indirect OPEX'!D24="","",'Indirect OPEX'!D24)</f>
        <v/>
      </c>
      <c r="J84" s="438" t="str">
        <f>IF('Indirect OPEX'!E24="","",IF('Indirect OPEX'!E24="How confident are you about the reported cost?","",'Indirect OPEX'!E24))</f>
        <v/>
      </c>
      <c r="K84" s="457"/>
      <c r="L84" s="438" t="str">
        <f>IF(Context!D$12="","",IF(Context!D$12="Enter the year corresponding to the reported operating costs","",Context!D$12))</f>
        <v/>
      </c>
      <c r="M84" s="452" t="str">
        <f>IF('Indirect OPEX'!F24="","",'Indirect OPEX'!F24)</f>
        <v/>
      </c>
      <c r="N84" s="452" t="str">
        <f>IF('Indirect OPEX'!G24="","",'Indirect OPEX'!G24)</f>
        <v/>
      </c>
      <c r="O84" s="454" t="s">
        <v>90</v>
      </c>
      <c r="P84" s="440" t="s">
        <v>147</v>
      </c>
      <c r="Q84" s="440" t="s">
        <v>50</v>
      </c>
      <c r="R84" s="440"/>
      <c r="S84" s="441"/>
    </row>
    <row r="85" spans="1:19" x14ac:dyDescent="0.15">
      <c r="A85" s="242"/>
      <c r="B85" s="575"/>
      <c r="C85" s="586"/>
      <c r="D85" s="435" t="str">
        <f>'Indirect OPEX'!A25</f>
        <v>Office equipment</v>
      </c>
      <c r="E85" s="474">
        <f>'Indirect OPEX'!B25</f>
        <v>0</v>
      </c>
      <c r="F85" s="475">
        <f>'Indirect OPEX'!C25</f>
        <v>0</v>
      </c>
      <c r="G85" s="410"/>
      <c r="H85" s="450">
        <f t="shared" si="10"/>
        <v>0</v>
      </c>
      <c r="I85" s="452" t="str">
        <f>IF('Indirect OPEX'!D25="","",'Indirect OPEX'!D25)</f>
        <v/>
      </c>
      <c r="J85" s="438" t="str">
        <f>IF('Indirect OPEX'!E25="","",IF('Indirect OPEX'!E25="How confident are you about the reported cost?","",'Indirect OPEX'!E25))</f>
        <v/>
      </c>
      <c r="K85" s="457"/>
      <c r="L85" s="438" t="str">
        <f>IF(Context!D$12="","",IF(Context!D$12="Enter the year corresponding to the reported operating costs","",Context!D$12))</f>
        <v/>
      </c>
      <c r="M85" s="452" t="str">
        <f>IF('Indirect OPEX'!F25="","",'Indirect OPEX'!F25)</f>
        <v/>
      </c>
      <c r="N85" s="452" t="str">
        <f>IF('Indirect OPEX'!G25="","",'Indirect OPEX'!G25)</f>
        <v/>
      </c>
      <c r="O85" s="440" t="s">
        <v>90</v>
      </c>
      <c r="P85" s="440" t="s">
        <v>147</v>
      </c>
      <c r="Q85" s="440" t="s">
        <v>148</v>
      </c>
      <c r="R85" s="440"/>
      <c r="S85" s="441"/>
    </row>
    <row r="86" spans="1:19" x14ac:dyDescent="0.15">
      <c r="A86" s="242"/>
      <c r="B86" s="575"/>
      <c r="C86" s="586"/>
      <c r="D86" s="435" t="str">
        <f>'Indirect OPEX'!A26</f>
        <v>Vehicles</v>
      </c>
      <c r="E86" s="474">
        <f>'Indirect OPEX'!B26</f>
        <v>0</v>
      </c>
      <c r="F86" s="475">
        <f>'Indirect OPEX'!C26</f>
        <v>0</v>
      </c>
      <c r="G86" s="410"/>
      <c r="H86" s="450">
        <f t="shared" si="10"/>
        <v>0</v>
      </c>
      <c r="I86" s="452" t="str">
        <f>IF('Indirect OPEX'!D26="","",'Indirect OPEX'!D26)</f>
        <v/>
      </c>
      <c r="J86" s="438" t="str">
        <f>IF('Indirect OPEX'!E26="","",IF('Indirect OPEX'!E26="How confident are you about the reported cost?","",'Indirect OPEX'!E26))</f>
        <v/>
      </c>
      <c r="K86" s="457"/>
      <c r="L86" s="438" t="str">
        <f>IF(Context!D$12="","",IF(Context!D$12="Enter the year corresponding to the reported operating costs","",Context!D$12))</f>
        <v/>
      </c>
      <c r="M86" s="452" t="str">
        <f>IF('Indirect OPEX'!F26="","",'Indirect OPEX'!F26)</f>
        <v/>
      </c>
      <c r="N86" s="452" t="str">
        <f>IF('Indirect OPEX'!G26="","",'Indirect OPEX'!G26)</f>
        <v/>
      </c>
      <c r="O86" s="454" t="s">
        <v>90</v>
      </c>
      <c r="P86" s="440" t="s">
        <v>147</v>
      </c>
      <c r="Q86" s="440" t="s">
        <v>148</v>
      </c>
      <c r="R86" s="440"/>
      <c r="S86" s="441"/>
    </row>
    <row r="87" spans="1:19" x14ac:dyDescent="0.15">
      <c r="A87" s="242"/>
      <c r="B87" s="575"/>
      <c r="C87" s="586"/>
      <c r="D87" s="435" t="str">
        <f>'Indirect OPEX'!A27</f>
        <v>Other operational costs for buildings</v>
      </c>
      <c r="E87" s="474">
        <f>'Indirect OPEX'!B27</f>
        <v>0</v>
      </c>
      <c r="F87" s="475">
        <f>'Indirect OPEX'!C27</f>
        <v>0</v>
      </c>
      <c r="G87" s="410"/>
      <c r="H87" s="450">
        <f t="shared" si="10"/>
        <v>0</v>
      </c>
      <c r="I87" s="452" t="str">
        <f>IF('Indirect OPEX'!D27="","",'Indirect OPEX'!D27)</f>
        <v/>
      </c>
      <c r="J87" s="438" t="str">
        <f>IF('Indirect OPEX'!E27="","",IF('Indirect OPEX'!E27="How confident are you about the reported cost?","",'Indirect OPEX'!E27))</f>
        <v/>
      </c>
      <c r="K87" s="457"/>
      <c r="L87" s="438" t="str">
        <f>IF(Context!D$12="","",IF(Context!D$12="Enter the year corresponding to the reported operating costs","",Context!D$12))</f>
        <v/>
      </c>
      <c r="M87" s="452" t="str">
        <f>IF('Indirect OPEX'!F27="","",'Indirect OPEX'!F27)</f>
        <v/>
      </c>
      <c r="N87" s="452" t="str">
        <f>IF('Indirect OPEX'!G27="","",'Indirect OPEX'!G27)</f>
        <v/>
      </c>
      <c r="O87" s="440" t="s">
        <v>90</v>
      </c>
      <c r="P87" s="440" t="s">
        <v>147</v>
      </c>
      <c r="Q87" s="440" t="s">
        <v>82</v>
      </c>
      <c r="R87" s="440"/>
      <c r="S87" s="441"/>
    </row>
    <row r="88" spans="1:19" ht="15" thickBot="1" x14ac:dyDescent="0.2">
      <c r="A88" s="242"/>
      <c r="B88" s="575"/>
      <c r="C88" s="587"/>
      <c r="D88" s="435" t="str">
        <f>'Indirect OPEX'!A28</f>
        <v>Other or combined operational costs for equipment</v>
      </c>
      <c r="E88" s="474">
        <f>'Indirect OPEX'!B28</f>
        <v>0</v>
      </c>
      <c r="F88" s="475">
        <f>'Indirect OPEX'!C28</f>
        <v>0</v>
      </c>
      <c r="G88" s="410"/>
      <c r="H88" s="450">
        <f t="shared" si="10"/>
        <v>0</v>
      </c>
      <c r="I88" s="452" t="str">
        <f>IF('Indirect OPEX'!D28="","",'Indirect OPEX'!D28)</f>
        <v/>
      </c>
      <c r="J88" s="438" t="str">
        <f>IF('Indirect OPEX'!E28="","",IF('Indirect OPEX'!E28="How confident are you about the reported cost?","",'Indirect OPEX'!E28))</f>
        <v/>
      </c>
      <c r="K88" s="457"/>
      <c r="L88" s="438" t="str">
        <f>IF(Context!D$12="","",IF(Context!D$12="Enter the year corresponding to the reported operating costs","",Context!D$12))</f>
        <v/>
      </c>
      <c r="M88" s="452" t="str">
        <f>IF('Indirect OPEX'!F28="","",'Indirect OPEX'!F28)</f>
        <v/>
      </c>
      <c r="N88" s="452" t="str">
        <f>IF('Indirect OPEX'!G28="","",'Indirect OPEX'!G28)</f>
        <v/>
      </c>
      <c r="O88" s="454" t="s">
        <v>90</v>
      </c>
      <c r="P88" s="440" t="s">
        <v>147</v>
      </c>
      <c r="Q88" s="440" t="s">
        <v>148</v>
      </c>
      <c r="R88" s="440"/>
      <c r="S88" s="441"/>
    </row>
    <row r="89" spans="1:19" x14ac:dyDescent="0.15">
      <c r="A89" s="242"/>
      <c r="B89" s="575"/>
      <c r="C89" s="588" t="s">
        <v>91</v>
      </c>
      <c r="D89" s="433" t="str">
        <f>'Indirect OPEX'!A32</f>
        <v>Utility expenses (water, electricity, internet, etc. combined)</v>
      </c>
      <c r="E89" s="477">
        <f>'Indirect OPEX'!B32</f>
        <v>0</v>
      </c>
      <c r="F89" s="478">
        <f>'Indirect OPEX'!C32</f>
        <v>0</v>
      </c>
      <c r="G89" s="410"/>
      <c r="H89" s="424">
        <f t="shared" si="10"/>
        <v>0</v>
      </c>
      <c r="I89" s="427" t="str">
        <f>IF('Indirect OPEX'!D32="","",'Indirect OPEX'!D32)</f>
        <v/>
      </c>
      <c r="J89" s="431" t="str">
        <f>IF('Indirect OPEX'!E32="","",IF('Indirect OPEX'!E32="How confident are you about the reported cost?","",'Indirect OPEX'!E32))</f>
        <v/>
      </c>
      <c r="K89" s="457"/>
      <c r="L89" s="431" t="str">
        <f>IF(Context!D$12="","",IF(Context!D$12="Enter the year corresponding to the reported operating costs","",Context!D$12))</f>
        <v/>
      </c>
      <c r="M89" s="427" t="str">
        <f>IF('Indirect OPEX'!F32="","",'Indirect OPEX'!F32)</f>
        <v/>
      </c>
      <c r="N89" s="427" t="str">
        <f>IF('Indirect OPEX'!G32="","",'Indirect OPEX'!G32)</f>
        <v/>
      </c>
      <c r="O89" s="405" t="s">
        <v>90</v>
      </c>
      <c r="P89" s="405" t="s">
        <v>147</v>
      </c>
      <c r="Q89" s="405" t="s">
        <v>91</v>
      </c>
      <c r="R89" s="405" t="s">
        <v>126</v>
      </c>
      <c r="S89" s="378"/>
    </row>
    <row r="90" spans="1:19" x14ac:dyDescent="0.15">
      <c r="A90" s="242"/>
      <c r="B90" s="575"/>
      <c r="C90" s="588"/>
      <c r="D90" s="433" t="str">
        <f>'Indirect OPEX'!A33</f>
        <v>Office supplies (paper, printer ink, pens, markers)</v>
      </c>
      <c r="E90" s="477">
        <f>'Indirect OPEX'!B33</f>
        <v>0</v>
      </c>
      <c r="F90" s="478">
        <f>'Indirect OPEX'!C33</f>
        <v>0</v>
      </c>
      <c r="G90" s="410"/>
      <c r="H90" s="424">
        <f t="shared" si="10"/>
        <v>0</v>
      </c>
      <c r="I90" s="427" t="str">
        <f>IF('Indirect OPEX'!D33="","",'Indirect OPEX'!D33)</f>
        <v/>
      </c>
      <c r="J90" s="431" t="str">
        <f>IF('Indirect OPEX'!E33="","",IF('Indirect OPEX'!E33="How confident are you about the reported cost?","",'Indirect OPEX'!E33))</f>
        <v/>
      </c>
      <c r="K90" s="457"/>
      <c r="L90" s="431" t="str">
        <f>IF(Context!D$12="","",IF(Context!D$12="Enter the year corresponding to the reported operating costs","",Context!D$12))</f>
        <v/>
      </c>
      <c r="M90" s="427" t="str">
        <f>IF('Indirect OPEX'!F33="","",'Indirect OPEX'!F33)</f>
        <v/>
      </c>
      <c r="N90" s="427" t="str">
        <f>IF('Indirect OPEX'!G33="","",'Indirect OPEX'!G33)</f>
        <v/>
      </c>
      <c r="O90" s="384" t="s">
        <v>90</v>
      </c>
      <c r="P90" s="405" t="s">
        <v>147</v>
      </c>
      <c r="Q90" s="405" t="s">
        <v>91</v>
      </c>
      <c r="R90" s="405" t="s">
        <v>165</v>
      </c>
      <c r="S90" s="378"/>
    </row>
    <row r="91" spans="1:19" x14ac:dyDescent="0.15">
      <c r="A91" s="242"/>
      <c r="B91" s="575"/>
      <c r="C91" s="588"/>
      <c r="D91" s="433" t="str">
        <f>'Indirect OPEX'!A34</f>
        <v>Fuel for general use vehicles</v>
      </c>
      <c r="E91" s="477">
        <f>'Indirect OPEX'!B34</f>
        <v>0</v>
      </c>
      <c r="F91" s="478">
        <f>'Indirect OPEX'!C34</f>
        <v>0</v>
      </c>
      <c r="G91" s="410"/>
      <c r="H91" s="424">
        <f t="shared" si="10"/>
        <v>0</v>
      </c>
      <c r="I91" s="427" t="str">
        <f>IF('Indirect OPEX'!D34="","",'Indirect OPEX'!D34)</f>
        <v/>
      </c>
      <c r="J91" s="431" t="str">
        <f>IF('Indirect OPEX'!E34="","",IF('Indirect OPEX'!E34="How confident are you about the reported cost?","",'Indirect OPEX'!E34))</f>
        <v/>
      </c>
      <c r="K91" s="457"/>
      <c r="L91" s="431" t="str">
        <f>IF(Context!D$12="","",IF(Context!D$12="Enter the year corresponding to the reported operating costs","",Context!D$12))</f>
        <v/>
      </c>
      <c r="M91" s="427" t="str">
        <f>IF('Indirect OPEX'!F34="","",'Indirect OPEX'!F34)</f>
        <v/>
      </c>
      <c r="N91" s="427" t="str">
        <f>IF('Indirect OPEX'!G34="","",'Indirect OPEX'!G34)</f>
        <v/>
      </c>
      <c r="O91" s="405" t="s">
        <v>90</v>
      </c>
      <c r="P91" s="405" t="s">
        <v>147</v>
      </c>
      <c r="Q91" s="405" t="s">
        <v>91</v>
      </c>
      <c r="R91" s="405" t="s">
        <v>138</v>
      </c>
      <c r="S91" s="378"/>
    </row>
    <row r="92" spans="1:19" ht="15" thickBot="1" x14ac:dyDescent="0.2">
      <c r="A92" s="242"/>
      <c r="B92" s="575"/>
      <c r="C92" s="589"/>
      <c r="D92" s="433" t="str">
        <f>'Indirect OPEX'!A35</f>
        <v>Other or combined consumable expenses</v>
      </c>
      <c r="E92" s="477">
        <f>'Indirect OPEX'!B35</f>
        <v>0</v>
      </c>
      <c r="F92" s="478">
        <f>'Indirect OPEX'!C35</f>
        <v>0</v>
      </c>
      <c r="G92" s="410"/>
      <c r="H92" s="424">
        <f t="shared" si="10"/>
        <v>0</v>
      </c>
      <c r="I92" s="427" t="str">
        <f>IF('Indirect OPEX'!D35="","",'Indirect OPEX'!D35)</f>
        <v/>
      </c>
      <c r="J92" s="431" t="str">
        <f>IF('Indirect OPEX'!E35="","",IF('Indirect OPEX'!E35="How confident are you about the reported cost?","",'Indirect OPEX'!E35))</f>
        <v/>
      </c>
      <c r="K92" s="457"/>
      <c r="L92" s="431" t="str">
        <f>IF(Context!D$12="","",IF(Context!D$12="Enter the year corresponding to the reported operating costs","",Context!D$12))</f>
        <v/>
      </c>
      <c r="M92" s="427" t="str">
        <f>IF('Indirect OPEX'!F35="","",'Indirect OPEX'!F35)</f>
        <v/>
      </c>
      <c r="N92" s="427" t="str">
        <f>IF('Indirect OPEX'!G35="","",'Indirect OPEX'!G35)</f>
        <v/>
      </c>
      <c r="O92" s="384" t="s">
        <v>90</v>
      </c>
      <c r="P92" s="405" t="s">
        <v>147</v>
      </c>
      <c r="Q92" s="405" t="s">
        <v>91</v>
      </c>
      <c r="R92" s="405" t="s">
        <v>165</v>
      </c>
      <c r="S92" s="378"/>
    </row>
    <row r="93" spans="1:19" x14ac:dyDescent="0.15">
      <c r="A93" s="242"/>
      <c r="B93" s="575"/>
      <c r="C93" s="585" t="s">
        <v>92</v>
      </c>
      <c r="D93" s="435" t="str">
        <f>'Indirect OPEX'!A40</f>
        <v>Insurance (not including staff insurance)</v>
      </c>
      <c r="E93" s="474">
        <f>'Indirect OPEX'!B40</f>
        <v>0</v>
      </c>
      <c r="F93" s="475">
        <f>'Indirect OPEX'!C40</f>
        <v>0</v>
      </c>
      <c r="G93" s="410"/>
      <c r="H93" s="450">
        <f t="shared" si="10"/>
        <v>0</v>
      </c>
      <c r="I93" s="452" t="str">
        <f>IF('Indirect OPEX'!D40="","",'Indirect OPEX'!D40)</f>
        <v/>
      </c>
      <c r="J93" s="438" t="str">
        <f>IF('Indirect OPEX'!E40="","",IF('Indirect OPEX'!E40="How confident are you about the reported cost?","",'Indirect OPEX'!E40))</f>
        <v/>
      </c>
      <c r="K93" s="457"/>
      <c r="L93" s="438" t="str">
        <f>IF(Context!D$12="","",IF(Context!D$12="Enter the year corresponding to the reported operating costs","",Context!D$12))</f>
        <v/>
      </c>
      <c r="M93" s="452" t="str">
        <f>IF('Indirect OPEX'!F40="","",'Indirect OPEX'!F40)</f>
        <v/>
      </c>
      <c r="N93" s="452" t="str">
        <f>IF('Indirect OPEX'!G40="","",'Indirect OPEX'!G40)</f>
        <v/>
      </c>
      <c r="O93" s="440" t="s">
        <v>90</v>
      </c>
      <c r="P93" s="440" t="s">
        <v>147</v>
      </c>
      <c r="Q93" s="440" t="s">
        <v>91</v>
      </c>
      <c r="R93" s="440" t="s">
        <v>92</v>
      </c>
      <c r="S93" s="441" t="s">
        <v>150</v>
      </c>
    </row>
    <row r="94" spans="1:19" x14ac:dyDescent="0.15">
      <c r="A94" s="242"/>
      <c r="B94" s="575"/>
      <c r="C94" s="586"/>
      <c r="D94" s="435" t="str">
        <f>'Indirect OPEX'!A41</f>
        <v>Legal</v>
      </c>
      <c r="E94" s="474">
        <f>'Indirect OPEX'!B41</f>
        <v>0</v>
      </c>
      <c r="F94" s="475">
        <f>'Indirect OPEX'!C41</f>
        <v>0</v>
      </c>
      <c r="G94" s="410"/>
      <c r="H94" s="450">
        <f t="shared" si="10"/>
        <v>0</v>
      </c>
      <c r="I94" s="452" t="str">
        <f>IF('Indirect OPEX'!D41="","",'Indirect OPEX'!D41)</f>
        <v/>
      </c>
      <c r="J94" s="438" t="str">
        <f>IF('Indirect OPEX'!E41="","",IF('Indirect OPEX'!E41="How confident are you about the reported cost?","",'Indirect OPEX'!E41))</f>
        <v/>
      </c>
      <c r="K94" s="457"/>
      <c r="L94" s="438" t="str">
        <f>IF(Context!D$12="","",IF(Context!D$12="Enter the year corresponding to the reported operating costs","",Context!D$12))</f>
        <v/>
      </c>
      <c r="M94" s="452" t="str">
        <f>IF('Indirect OPEX'!F41="","",'Indirect OPEX'!F41)</f>
        <v/>
      </c>
      <c r="N94" s="452" t="str">
        <f>IF('Indirect OPEX'!G41="","",'Indirect OPEX'!G41)</f>
        <v/>
      </c>
      <c r="O94" s="454" t="s">
        <v>90</v>
      </c>
      <c r="P94" s="440" t="s">
        <v>147</v>
      </c>
      <c r="Q94" s="440" t="s">
        <v>91</v>
      </c>
      <c r="R94" s="440" t="s">
        <v>92</v>
      </c>
      <c r="S94" s="441" t="s">
        <v>75</v>
      </c>
    </row>
    <row r="95" spans="1:19" x14ac:dyDescent="0.15">
      <c r="A95" s="242"/>
      <c r="B95" s="575"/>
      <c r="C95" s="586"/>
      <c r="D95" s="435" t="str">
        <f>'Indirect OPEX'!A42</f>
        <v>Financial</v>
      </c>
      <c r="E95" s="474">
        <f>'Indirect OPEX'!B42</f>
        <v>0</v>
      </c>
      <c r="F95" s="475">
        <f>'Indirect OPEX'!C42</f>
        <v>0</v>
      </c>
      <c r="G95" s="410"/>
      <c r="H95" s="450">
        <f t="shared" si="10"/>
        <v>0</v>
      </c>
      <c r="I95" s="452" t="str">
        <f>IF('Indirect OPEX'!D42="","",'Indirect OPEX'!D42)</f>
        <v/>
      </c>
      <c r="J95" s="438" t="str">
        <f>IF('Indirect OPEX'!E42="","",IF('Indirect OPEX'!E42="How confident are you about the reported cost?","",'Indirect OPEX'!E42))</f>
        <v/>
      </c>
      <c r="K95" s="457"/>
      <c r="L95" s="438" t="str">
        <f>IF(Context!D$12="","",IF(Context!D$12="Enter the year corresponding to the reported operating costs","",Context!D$12))</f>
        <v/>
      </c>
      <c r="M95" s="452" t="str">
        <f>IF('Indirect OPEX'!F42="","",'Indirect OPEX'!F42)</f>
        <v/>
      </c>
      <c r="N95" s="452" t="str">
        <f>IF('Indirect OPEX'!G42="","",'Indirect OPEX'!G42)</f>
        <v/>
      </c>
      <c r="O95" s="440" t="s">
        <v>90</v>
      </c>
      <c r="P95" s="440" t="s">
        <v>147</v>
      </c>
      <c r="Q95" s="440" t="s">
        <v>91</v>
      </c>
      <c r="R95" s="440" t="s">
        <v>92</v>
      </c>
      <c r="S95" s="441" t="s">
        <v>166</v>
      </c>
    </row>
    <row r="96" spans="1:19" x14ac:dyDescent="0.15">
      <c r="A96" s="242"/>
      <c r="B96" s="575"/>
      <c r="C96" s="586"/>
      <c r="D96" s="435" t="str">
        <f>'Indirect OPEX'!A43</f>
        <v>Marketing</v>
      </c>
      <c r="E96" s="474">
        <f>'Indirect OPEX'!B43</f>
        <v>0</v>
      </c>
      <c r="F96" s="475">
        <f>'Indirect OPEX'!C43</f>
        <v>0</v>
      </c>
      <c r="G96" s="410"/>
      <c r="H96" s="450">
        <f t="shared" si="10"/>
        <v>0</v>
      </c>
      <c r="I96" s="452" t="str">
        <f>IF('Indirect OPEX'!D43="","",'Indirect OPEX'!D43)</f>
        <v/>
      </c>
      <c r="J96" s="438" t="str">
        <f>IF('Indirect OPEX'!E43="","",IF('Indirect OPEX'!E43="How confident are you about the reported cost?","",'Indirect OPEX'!E43))</f>
        <v/>
      </c>
      <c r="K96" s="457"/>
      <c r="L96" s="438" t="str">
        <f>IF(Context!D$12="","",IF(Context!D$12="Enter the year corresponding to the reported operating costs","",Context!D$12))</f>
        <v/>
      </c>
      <c r="M96" s="452" t="str">
        <f>IF('Indirect OPEX'!F43="","",'Indirect OPEX'!F43)</f>
        <v/>
      </c>
      <c r="N96" s="452" t="str">
        <f>IF('Indirect OPEX'!G43="","",'Indirect OPEX'!G43)</f>
        <v/>
      </c>
      <c r="O96" s="454" t="s">
        <v>90</v>
      </c>
      <c r="P96" s="440" t="s">
        <v>147</v>
      </c>
      <c r="Q96" s="440" t="s">
        <v>91</v>
      </c>
      <c r="R96" s="440" t="s">
        <v>92</v>
      </c>
      <c r="S96" s="441" t="s">
        <v>166</v>
      </c>
    </row>
    <row r="97" spans="1:19" x14ac:dyDescent="0.15">
      <c r="A97" s="242"/>
      <c r="B97" s="575"/>
      <c r="C97" s="586"/>
      <c r="D97" s="435" t="str">
        <f>'Indirect OPEX'!A44</f>
        <v>Consulting or advisory</v>
      </c>
      <c r="E97" s="474">
        <f>'Indirect OPEX'!B44</f>
        <v>0</v>
      </c>
      <c r="F97" s="475">
        <f>'Indirect OPEX'!C44</f>
        <v>0</v>
      </c>
      <c r="G97" s="410"/>
      <c r="H97" s="450">
        <f t="shared" si="10"/>
        <v>0</v>
      </c>
      <c r="I97" s="452" t="str">
        <f>IF('Indirect OPEX'!D44="","",'Indirect OPEX'!D44)</f>
        <v/>
      </c>
      <c r="J97" s="438" t="str">
        <f>IF('Indirect OPEX'!E44="","",IF('Indirect OPEX'!E44="How confident are you about the reported cost?","",'Indirect OPEX'!E44))</f>
        <v/>
      </c>
      <c r="K97" s="457"/>
      <c r="L97" s="438" t="str">
        <f>IF(Context!D$12="","",IF(Context!D$12="Enter the year corresponding to the reported operating costs","",Context!D$12))</f>
        <v/>
      </c>
      <c r="M97" s="452" t="str">
        <f>IF('Indirect OPEX'!F44="","",'Indirect OPEX'!F44)</f>
        <v/>
      </c>
      <c r="N97" s="452" t="str">
        <f>IF('Indirect OPEX'!G44="","",'Indirect OPEX'!G44)</f>
        <v/>
      </c>
      <c r="O97" s="440" t="s">
        <v>90</v>
      </c>
      <c r="P97" s="440" t="s">
        <v>147</v>
      </c>
      <c r="Q97" s="440" t="s">
        <v>91</v>
      </c>
      <c r="R97" s="440" t="s">
        <v>92</v>
      </c>
      <c r="S97" s="441" t="s">
        <v>127</v>
      </c>
    </row>
    <row r="98" spans="1:19" ht="15" thickBot="1" x14ac:dyDescent="0.2">
      <c r="A98" s="242"/>
      <c r="B98" s="575"/>
      <c r="C98" s="587"/>
      <c r="D98" s="435" t="str">
        <f>'Indirect OPEX'!A45</f>
        <v>Other or combined services</v>
      </c>
      <c r="E98" s="474">
        <f>'Indirect OPEX'!B45</f>
        <v>0</v>
      </c>
      <c r="F98" s="475">
        <f>'Indirect OPEX'!C45</f>
        <v>0</v>
      </c>
      <c r="G98" s="410"/>
      <c r="H98" s="450">
        <f t="shared" si="10"/>
        <v>0</v>
      </c>
      <c r="I98" s="452" t="str">
        <f>IF('Indirect OPEX'!D45="","",'Indirect OPEX'!D45)</f>
        <v/>
      </c>
      <c r="J98" s="438" t="str">
        <f>IF('Indirect OPEX'!E45="","",IF('Indirect OPEX'!E45="How confident are you about the reported cost?","",'Indirect OPEX'!E45))</f>
        <v/>
      </c>
      <c r="K98" s="457"/>
      <c r="L98" s="438" t="str">
        <f>IF(Context!D$12="","",IF(Context!D$12="Enter the year corresponding to the reported operating costs","",Context!D$12))</f>
        <v/>
      </c>
      <c r="M98" s="452" t="str">
        <f>IF('Indirect OPEX'!F45="","",'Indirect OPEX'!F45)</f>
        <v/>
      </c>
      <c r="N98" s="452" t="str">
        <f>IF('Indirect OPEX'!G45="","",'Indirect OPEX'!G45)</f>
        <v/>
      </c>
      <c r="O98" s="454" t="s">
        <v>90</v>
      </c>
      <c r="P98" s="440" t="s">
        <v>147</v>
      </c>
      <c r="Q98" s="440" t="s">
        <v>91</v>
      </c>
      <c r="R98" s="440" t="s">
        <v>92</v>
      </c>
      <c r="S98" s="441" t="s">
        <v>166</v>
      </c>
    </row>
    <row r="99" spans="1:19" x14ac:dyDescent="0.15">
      <c r="A99" s="242"/>
      <c r="B99" s="575"/>
      <c r="C99" s="590" t="s">
        <v>674</v>
      </c>
      <c r="D99" s="433" t="str">
        <f>'Indirect OPEX'!A49</f>
        <v>All administrative charges and permits considered indirect operating expenses</v>
      </c>
      <c r="E99" s="477">
        <f>'Indirect OPEX'!B49</f>
        <v>0</v>
      </c>
      <c r="F99" s="478">
        <f>'Indirect OPEX'!C49</f>
        <v>0</v>
      </c>
      <c r="G99" s="410"/>
      <c r="H99" s="424">
        <f t="shared" si="10"/>
        <v>0</v>
      </c>
      <c r="I99" s="427" t="str">
        <f>IF('Indirect OPEX'!D49="","",'Indirect OPEX'!D49)</f>
        <v/>
      </c>
      <c r="J99" s="431" t="str">
        <f>IF('Indirect OPEX'!E49="","",IF('Indirect OPEX'!E49="How confident are you about the reported cost?","",'Indirect OPEX'!E49))</f>
        <v/>
      </c>
      <c r="K99" s="457"/>
      <c r="L99" s="431" t="str">
        <f>IF(Context!D$12="","",IF(Context!D$12="Enter the year corresponding to the reported operating costs","",Context!D$12))</f>
        <v/>
      </c>
      <c r="M99" s="427" t="str">
        <f>IF('Indirect OPEX'!F49="","",'Indirect OPEX'!F49)</f>
        <v/>
      </c>
      <c r="N99" s="427" t="str">
        <f>IF('Indirect OPEX'!G49="","",'Indirect OPEX'!G49)</f>
        <v/>
      </c>
      <c r="O99" s="405" t="s">
        <v>90</v>
      </c>
      <c r="P99" s="405" t="s">
        <v>147</v>
      </c>
      <c r="Q99" s="405" t="s">
        <v>184</v>
      </c>
      <c r="R99" s="405"/>
      <c r="S99" s="378"/>
    </row>
    <row r="100" spans="1:19" x14ac:dyDescent="0.15">
      <c r="A100" s="242"/>
      <c r="B100" s="575"/>
      <c r="C100" s="588"/>
      <c r="D100" s="433" t="str">
        <f>'Indirect OPEX'!A50</f>
        <v>Annual taxes</v>
      </c>
      <c r="E100" s="477">
        <f>'Indirect OPEX'!B50</f>
        <v>0</v>
      </c>
      <c r="F100" s="478">
        <f>'Indirect OPEX'!C50</f>
        <v>0</v>
      </c>
      <c r="G100" s="410"/>
      <c r="H100" s="424">
        <f t="shared" si="10"/>
        <v>0</v>
      </c>
      <c r="I100" s="427" t="str">
        <f>IF('Indirect OPEX'!D50="","",'Indirect OPEX'!D50)</f>
        <v/>
      </c>
      <c r="J100" s="431" t="str">
        <f>IF('Indirect OPEX'!E50="","",IF('Indirect OPEX'!E50="How confident are you about the reported cost?","",'Indirect OPEX'!E50))</f>
        <v/>
      </c>
      <c r="K100" s="457"/>
      <c r="L100" s="431" t="str">
        <f>IF(Context!D$12="","",IF(Context!D$12="Enter the year corresponding to the reported operating costs","",Context!D$12))</f>
        <v/>
      </c>
      <c r="M100" s="427" t="str">
        <f>IF('Indirect OPEX'!F50="","",'Indirect OPEX'!F50)</f>
        <v/>
      </c>
      <c r="N100" s="427" t="str">
        <f>IF('Indirect OPEX'!G50="","",'Indirect OPEX'!G50)</f>
        <v/>
      </c>
      <c r="O100" s="384" t="s">
        <v>90</v>
      </c>
      <c r="P100" s="405" t="s">
        <v>147</v>
      </c>
      <c r="Q100" s="405" t="s">
        <v>192</v>
      </c>
      <c r="R100" s="405"/>
      <c r="S100" s="378"/>
    </row>
    <row r="101" spans="1:19" ht="15" thickBot="1" x14ac:dyDescent="0.2">
      <c r="A101" s="242"/>
      <c r="B101" s="579"/>
      <c r="C101" s="589"/>
      <c r="D101" s="479" t="str">
        <f>'Indirect OPEX'!A51</f>
        <v>Annual financing charges</v>
      </c>
      <c r="E101" s="480">
        <f>'Indirect OPEX'!B51</f>
        <v>0</v>
      </c>
      <c r="F101" s="481">
        <f>'Indirect OPEX'!C51</f>
        <v>0</v>
      </c>
      <c r="G101" s="446"/>
      <c r="H101" s="482">
        <f t="shared" si="10"/>
        <v>0</v>
      </c>
      <c r="I101" s="483" t="str">
        <f>IF('Indirect OPEX'!D51="","",'Indirect OPEX'!D51)</f>
        <v/>
      </c>
      <c r="J101" s="447" t="str">
        <f>IF('Indirect OPEX'!E51="","",IF('Indirect OPEX'!E51="How confident are you about the reported cost?","",'Indirect OPEX'!E51))</f>
        <v/>
      </c>
      <c r="K101" s="484"/>
      <c r="L101" s="447" t="str">
        <f>IF(Context!D$12="","",IF(Context!D$12="Enter the year corresponding to the reported operating costs","",Context!D$12))</f>
        <v/>
      </c>
      <c r="M101" s="483" t="str">
        <f>IF('Indirect OPEX'!F51="","",'Indirect OPEX'!F51)</f>
        <v/>
      </c>
      <c r="N101" s="483" t="str">
        <f>IF('Indirect OPEX'!G51="","",'Indirect OPEX'!G51)</f>
        <v/>
      </c>
      <c r="O101" s="448" t="s">
        <v>90</v>
      </c>
      <c r="P101" s="448" t="s">
        <v>147</v>
      </c>
      <c r="Q101" s="448" t="s">
        <v>85</v>
      </c>
      <c r="R101" s="448"/>
      <c r="S101" s="380"/>
    </row>
  </sheetData>
  <mergeCells count="20">
    <mergeCell ref="B76:B101"/>
    <mergeCell ref="C76:C78"/>
    <mergeCell ref="C79:C81"/>
    <mergeCell ref="C83:C88"/>
    <mergeCell ref="C89:C92"/>
    <mergeCell ref="C93:C98"/>
    <mergeCell ref="C99:C101"/>
    <mergeCell ref="B48:B69"/>
    <mergeCell ref="C48:C52"/>
    <mergeCell ref="C53:C57"/>
    <mergeCell ref="C58:C67"/>
    <mergeCell ref="B70:B75"/>
    <mergeCell ref="C70:C74"/>
    <mergeCell ref="D3:E3"/>
    <mergeCell ref="D11:F11"/>
    <mergeCell ref="B19:B43"/>
    <mergeCell ref="C25:C32"/>
    <mergeCell ref="C19:C23"/>
    <mergeCell ref="C33:C37"/>
    <mergeCell ref="C38:C47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BD5A9532-32CB-5E47-88E4-8232035B7311}">
          <x14:formula1>
            <xm:f>'Data Validation'!$W$5:$W$6</xm:f>
          </x14:formula1>
          <xm:sqref>O19:O101</xm:sqref>
        </x14:dataValidation>
        <x14:dataValidation type="list" allowBlank="1" showInputMessage="1" showErrorMessage="1" xr:uid="{A58FA677-83CD-2649-A516-6AFA9078384A}">
          <x14:formula1>
            <xm:f>'Data Validation'!$Y$5:$Y$8</xm:f>
          </x14:formula1>
          <xm:sqref>P19:P101</xm:sqref>
        </x14:dataValidation>
        <x14:dataValidation type="list" allowBlank="1" showInputMessage="1" showErrorMessage="1" xr:uid="{0025AFB9-6D86-8244-A7C7-D03B7FFA4E16}">
          <x14:formula1>
            <xm:f>'Data Validation'!$AA$5:$AA$16</xm:f>
          </x14:formula1>
          <xm:sqref>Q19:Q101</xm:sqref>
        </x14:dataValidation>
        <x14:dataValidation type="list" allowBlank="1" showInputMessage="1" showErrorMessage="1" xr:uid="{42A876CF-EBEC-2242-B133-8C4656589357}">
          <x14:formula1>
            <xm:f>'Data Validation'!$AC$5:$AC$9</xm:f>
          </x14:formula1>
          <xm:sqref>R19:R101</xm:sqref>
        </x14:dataValidation>
        <x14:dataValidation type="list" allowBlank="1" showInputMessage="1" showErrorMessage="1" xr:uid="{87E78201-6680-F54F-B021-04DD9C424D0E}">
          <x14:formula1>
            <xm:f>'Data Validation'!$AE$5:$AE$9</xm:f>
          </x14:formula1>
          <xm:sqref>S19:S101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000"/>
  <sheetViews>
    <sheetView workbookViewId="0"/>
  </sheetViews>
  <sheetFormatPr baseColWidth="10" defaultColWidth="12.5" defaultRowHeight="15" customHeight="1" x14ac:dyDescent="0.15"/>
  <cols>
    <col min="1" max="1" width="2" customWidth="1"/>
    <col min="2" max="12" width="28" customWidth="1"/>
    <col min="13" max="14" width="7.5" customWidth="1"/>
    <col min="15" max="15" width="7.83203125" customWidth="1"/>
    <col min="16" max="16" width="11.1640625" bestFit="1" customWidth="1"/>
    <col min="17" max="20" width="7.5" customWidth="1"/>
    <col min="21" max="21" width="11.5" customWidth="1"/>
    <col min="22" max="22" width="17.1640625" customWidth="1"/>
    <col min="23" max="31" width="7.5" customWidth="1"/>
  </cols>
  <sheetData>
    <row r="1" spans="1:31" ht="10.5" customHeight="1" x14ac:dyDescent="0.15">
      <c r="A1" s="1"/>
      <c r="B1" s="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0.5" customHeight="1" x14ac:dyDescent="0.15">
      <c r="A2" s="1"/>
      <c r="B2" s="3"/>
      <c r="C2" s="68"/>
      <c r="D2" s="68"/>
      <c r="E2" s="1"/>
      <c r="F2" s="1"/>
      <c r="G2" s="1"/>
      <c r="H2" s="1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1"/>
      <c r="X2" s="1"/>
      <c r="Y2" s="1"/>
      <c r="Z2" s="1"/>
      <c r="AA2" s="1"/>
      <c r="AB2" s="1"/>
      <c r="AC2" s="1"/>
      <c r="AD2" s="1"/>
      <c r="AE2" s="1"/>
    </row>
    <row r="3" spans="1:31" ht="10.5" customHeight="1" x14ac:dyDescent="0.15">
      <c r="A3" s="1"/>
      <c r="B3" s="69" t="s">
        <v>94</v>
      </c>
      <c r="C3" s="69" t="s">
        <v>95</v>
      </c>
      <c r="D3" s="69" t="s">
        <v>96</v>
      </c>
      <c r="E3" s="69" t="s">
        <v>97</v>
      </c>
      <c r="F3" s="69" t="s">
        <v>98</v>
      </c>
      <c r="G3" s="69" t="s">
        <v>99</v>
      </c>
      <c r="H3" s="69" t="s">
        <v>100</v>
      </c>
      <c r="I3" s="69" t="s">
        <v>101</v>
      </c>
      <c r="J3" s="69" t="s">
        <v>102</v>
      </c>
      <c r="K3" s="69" t="s">
        <v>103</v>
      </c>
      <c r="L3" s="69" t="s">
        <v>104</v>
      </c>
      <c r="M3" s="69" t="s">
        <v>105</v>
      </c>
      <c r="N3" s="68"/>
      <c r="O3" s="68"/>
      <c r="P3" s="68"/>
      <c r="Q3" s="69" t="s">
        <v>106</v>
      </c>
      <c r="R3" s="68"/>
      <c r="S3" s="68"/>
      <c r="T3" s="69" t="s">
        <v>107</v>
      </c>
      <c r="U3" s="68"/>
      <c r="V3" s="69" t="s">
        <v>427</v>
      </c>
      <c r="W3" s="2" t="s">
        <v>108</v>
      </c>
      <c r="X3" s="2"/>
      <c r="Y3" s="2" t="s">
        <v>109</v>
      </c>
      <c r="Z3" s="2"/>
      <c r="AA3" s="2" t="s">
        <v>110</v>
      </c>
      <c r="AB3" s="2"/>
      <c r="AC3" s="2" t="s">
        <v>111</v>
      </c>
      <c r="AD3" s="2"/>
      <c r="AE3" s="2" t="s">
        <v>112</v>
      </c>
    </row>
    <row r="4" spans="1:31" ht="10.5" customHeight="1" x14ac:dyDescent="0.15">
      <c r="A4" s="1"/>
      <c r="B4" s="68"/>
      <c r="C4" s="68"/>
      <c r="D4" s="68"/>
      <c r="E4" s="69"/>
      <c r="F4" s="69"/>
      <c r="G4" s="69"/>
      <c r="H4" s="69"/>
      <c r="I4" s="68"/>
      <c r="J4" s="68"/>
      <c r="K4" s="68"/>
      <c r="L4" s="68"/>
      <c r="M4" s="69" t="s">
        <v>113</v>
      </c>
      <c r="N4" s="68"/>
      <c r="O4" s="68"/>
      <c r="P4" s="68"/>
      <c r="Q4" s="69"/>
      <c r="R4" s="68"/>
      <c r="S4" s="68"/>
      <c r="T4" s="68"/>
      <c r="U4" s="68"/>
      <c r="V4" s="68"/>
      <c r="W4" s="1"/>
      <c r="X4" s="1"/>
      <c r="Y4" s="1"/>
      <c r="Z4" s="1"/>
      <c r="AA4" s="1"/>
      <c r="AB4" s="1"/>
      <c r="AC4" s="2" t="s">
        <v>114</v>
      </c>
      <c r="AD4" s="1"/>
      <c r="AE4" s="2" t="s">
        <v>115</v>
      </c>
    </row>
    <row r="5" spans="1:31" ht="18.75" customHeight="1" x14ac:dyDescent="0.15">
      <c r="A5" s="1"/>
      <c r="B5" s="68" t="s">
        <v>2</v>
      </c>
      <c r="C5" s="68" t="s">
        <v>583</v>
      </c>
      <c r="D5" s="70" t="s">
        <v>116</v>
      </c>
      <c r="E5" s="68" t="s">
        <v>117</v>
      </c>
      <c r="F5" s="68" t="s">
        <v>118</v>
      </c>
      <c r="G5" s="68" t="s">
        <v>119</v>
      </c>
      <c r="H5" s="68" t="s">
        <v>120</v>
      </c>
      <c r="I5" s="68" t="s">
        <v>121</v>
      </c>
      <c r="J5" s="68" t="s">
        <v>87</v>
      </c>
      <c r="K5" s="68" t="s">
        <v>122</v>
      </c>
      <c r="L5" s="68" t="s">
        <v>123</v>
      </c>
      <c r="M5" s="68" t="s">
        <v>118</v>
      </c>
      <c r="N5" s="68">
        <f>O5*N6</f>
        <v>312</v>
      </c>
      <c r="O5" s="68">
        <v>6</v>
      </c>
      <c r="P5" s="71" t="s">
        <v>124</v>
      </c>
      <c r="Q5" s="71" t="s">
        <v>125</v>
      </c>
      <c r="R5" s="68"/>
      <c r="S5" s="68"/>
      <c r="T5" s="68"/>
      <c r="U5" s="68"/>
      <c r="V5" s="68" t="s">
        <v>428</v>
      </c>
      <c r="W5" s="1" t="s">
        <v>79</v>
      </c>
      <c r="X5" s="1"/>
      <c r="Y5" s="1" t="s">
        <v>81</v>
      </c>
      <c r="Z5" s="1"/>
      <c r="AA5" s="1" t="s">
        <v>50</v>
      </c>
      <c r="AB5" s="1"/>
      <c r="AC5" s="1" t="s">
        <v>126</v>
      </c>
      <c r="AD5" s="1"/>
      <c r="AE5" s="1" t="s">
        <v>127</v>
      </c>
    </row>
    <row r="6" spans="1:31" ht="10.5" customHeight="1" x14ac:dyDescent="0.15">
      <c r="A6" s="1"/>
      <c r="B6" s="68" t="s">
        <v>128</v>
      </c>
      <c r="C6" s="72" t="s">
        <v>584</v>
      </c>
      <c r="D6" s="73"/>
      <c r="E6" s="68" t="s">
        <v>129</v>
      </c>
      <c r="F6" s="68" t="s">
        <v>130</v>
      </c>
      <c r="G6" s="68" t="s">
        <v>131</v>
      </c>
      <c r="H6" s="68" t="s">
        <v>132</v>
      </c>
      <c r="I6" s="68" t="s">
        <v>133</v>
      </c>
      <c r="J6" s="68" t="s">
        <v>134</v>
      </c>
      <c r="K6" s="68" t="s">
        <v>135</v>
      </c>
      <c r="L6" s="68" t="s">
        <v>136</v>
      </c>
      <c r="M6" s="68" t="s">
        <v>130</v>
      </c>
      <c r="N6" s="68">
        <v>52</v>
      </c>
      <c r="O6" s="68"/>
      <c r="P6" s="68"/>
      <c r="Q6" s="68" t="s">
        <v>41</v>
      </c>
      <c r="R6" s="68">
        <v>1</v>
      </c>
      <c r="S6" s="68"/>
      <c r="T6" s="68" t="s">
        <v>41</v>
      </c>
      <c r="U6" s="68">
        <v>1</v>
      </c>
      <c r="V6" s="68" t="s">
        <v>429</v>
      </c>
      <c r="W6" s="1" t="s">
        <v>90</v>
      </c>
      <c r="X6" s="1"/>
      <c r="Y6" s="1" t="s">
        <v>137</v>
      </c>
      <c r="Z6" s="1"/>
      <c r="AA6" s="1" t="s">
        <v>82</v>
      </c>
      <c r="AB6" s="1"/>
      <c r="AC6" s="1" t="s">
        <v>138</v>
      </c>
      <c r="AD6" s="1"/>
      <c r="AE6" s="1" t="s">
        <v>75</v>
      </c>
    </row>
    <row r="7" spans="1:31" ht="10.5" customHeight="1" x14ac:dyDescent="0.15">
      <c r="A7" s="1"/>
      <c r="B7" s="68" t="s">
        <v>139</v>
      </c>
      <c r="C7" s="72" t="s">
        <v>585</v>
      </c>
      <c r="D7" s="68"/>
      <c r="E7" s="74" t="s">
        <v>140</v>
      </c>
      <c r="F7" s="68" t="s">
        <v>141</v>
      </c>
      <c r="G7" s="68"/>
      <c r="H7" s="68"/>
      <c r="I7" s="68"/>
      <c r="J7" s="68" t="s">
        <v>142</v>
      </c>
      <c r="K7" s="68" t="s">
        <v>143</v>
      </c>
      <c r="L7" s="68" t="s">
        <v>144</v>
      </c>
      <c r="M7" s="68" t="s">
        <v>141</v>
      </c>
      <c r="N7" s="68">
        <v>12</v>
      </c>
      <c r="O7" s="68"/>
      <c r="P7" s="68"/>
      <c r="Q7" s="68" t="s">
        <v>145</v>
      </c>
      <c r="R7" s="75" t="e">
        <f>#REF!</f>
        <v>#REF!</v>
      </c>
      <c r="S7" s="68"/>
      <c r="T7" s="68" t="s">
        <v>146</v>
      </c>
      <c r="U7" s="68"/>
      <c r="V7" s="68" t="s">
        <v>430</v>
      </c>
      <c r="W7" s="1"/>
      <c r="X7" s="1"/>
      <c r="Y7" s="1" t="s">
        <v>147</v>
      </c>
      <c r="Z7" s="1"/>
      <c r="AA7" s="1" t="s">
        <v>148</v>
      </c>
      <c r="AB7" s="1"/>
      <c r="AC7" s="1" t="s">
        <v>149</v>
      </c>
      <c r="AD7" s="1"/>
      <c r="AE7" s="1" t="s">
        <v>150</v>
      </c>
    </row>
    <row r="8" spans="1:31" ht="10.5" customHeight="1" x14ac:dyDescent="0.15">
      <c r="A8" s="1"/>
      <c r="B8" s="68" t="s">
        <v>151</v>
      </c>
      <c r="C8" s="72" t="s">
        <v>586</v>
      </c>
      <c r="D8" s="68"/>
      <c r="E8" s="74" t="s">
        <v>152</v>
      </c>
      <c r="F8" s="68" t="s">
        <v>153</v>
      </c>
      <c r="G8" s="68"/>
      <c r="H8" s="68"/>
      <c r="I8" s="68"/>
      <c r="J8" s="68" t="s">
        <v>154</v>
      </c>
      <c r="K8" s="68" t="s">
        <v>155</v>
      </c>
      <c r="L8" s="68" t="s">
        <v>156</v>
      </c>
      <c r="M8" s="68" t="s">
        <v>153</v>
      </c>
      <c r="N8" s="68">
        <v>4</v>
      </c>
      <c r="O8" s="68"/>
      <c r="P8" s="68"/>
      <c r="Q8" s="68"/>
      <c r="R8" s="68"/>
      <c r="S8" s="68"/>
      <c r="T8" s="68"/>
      <c r="U8" s="68"/>
      <c r="V8" s="68" t="s">
        <v>431</v>
      </c>
      <c r="W8" s="1"/>
      <c r="X8" s="1"/>
      <c r="Y8" s="1" t="s">
        <v>157</v>
      </c>
      <c r="Z8" s="1"/>
      <c r="AA8" s="1" t="s">
        <v>89</v>
      </c>
      <c r="AB8" s="1"/>
      <c r="AC8" s="1" t="s">
        <v>92</v>
      </c>
      <c r="AD8" s="1"/>
      <c r="AE8" s="1" t="s">
        <v>93</v>
      </c>
    </row>
    <row r="9" spans="1:31" ht="10.5" customHeight="1" x14ac:dyDescent="0.15">
      <c r="A9" s="1"/>
      <c r="B9" s="68" t="s">
        <v>158</v>
      </c>
      <c r="C9" s="68"/>
      <c r="D9" s="68"/>
      <c r="E9" s="68"/>
      <c r="F9" s="68" t="s">
        <v>159</v>
      </c>
      <c r="G9" s="68"/>
      <c r="H9" s="68"/>
      <c r="I9" s="68"/>
      <c r="J9" s="68" t="s">
        <v>160</v>
      </c>
      <c r="K9" s="68" t="s">
        <v>161</v>
      </c>
      <c r="L9" s="68"/>
      <c r="M9" s="68" t="s">
        <v>162</v>
      </c>
      <c r="N9" s="68">
        <v>1</v>
      </c>
      <c r="O9" s="68"/>
      <c r="P9" s="68"/>
      <c r="Q9" s="71" t="s">
        <v>163</v>
      </c>
      <c r="R9" s="68"/>
      <c r="S9" s="68"/>
      <c r="T9" s="68"/>
      <c r="U9" s="68"/>
      <c r="V9" s="68" t="s">
        <v>432</v>
      </c>
      <c r="W9" s="1"/>
      <c r="X9" s="1"/>
      <c r="Y9" s="1"/>
      <c r="Z9" s="1"/>
      <c r="AA9" s="1" t="s">
        <v>164</v>
      </c>
      <c r="AB9" s="1"/>
      <c r="AC9" s="1" t="s">
        <v>165</v>
      </c>
      <c r="AD9" s="1"/>
      <c r="AE9" s="1" t="s">
        <v>166</v>
      </c>
    </row>
    <row r="10" spans="1:31" ht="10.5" customHeight="1" x14ac:dyDescent="0.15">
      <c r="A10" s="1"/>
      <c r="B10" s="68" t="s">
        <v>167</v>
      </c>
      <c r="C10" s="68"/>
      <c r="D10" s="68"/>
      <c r="E10" s="68"/>
      <c r="F10" s="68" t="s">
        <v>162</v>
      </c>
      <c r="G10" s="68"/>
      <c r="H10" s="68"/>
      <c r="I10" s="68"/>
      <c r="J10" s="68"/>
      <c r="K10" s="68" t="s">
        <v>155</v>
      </c>
      <c r="L10" s="68"/>
      <c r="M10" s="68"/>
      <c r="N10" s="68"/>
      <c r="O10" s="68"/>
      <c r="P10" s="68"/>
      <c r="Q10" s="68" t="s">
        <v>118</v>
      </c>
      <c r="R10" s="68">
        <v>365</v>
      </c>
      <c r="S10" s="68"/>
      <c r="T10" s="68" t="s">
        <v>118</v>
      </c>
      <c r="U10" s="68">
        <v>365</v>
      </c>
      <c r="V10" s="68" t="s">
        <v>433</v>
      </c>
      <c r="W10" s="1"/>
      <c r="X10" s="1"/>
      <c r="Y10" s="1"/>
      <c r="Z10" s="1"/>
      <c r="AA10" s="1" t="s">
        <v>168</v>
      </c>
      <c r="AB10" s="1"/>
      <c r="AC10" s="1"/>
      <c r="AD10" s="1"/>
      <c r="AE10" s="1"/>
    </row>
    <row r="11" spans="1:31" ht="10.5" customHeight="1" x14ac:dyDescent="0.15">
      <c r="A11" s="1"/>
      <c r="B11" s="68" t="s">
        <v>169</v>
      </c>
      <c r="D11" s="77"/>
      <c r="E11" s="68"/>
      <c r="F11" s="72" t="s">
        <v>170</v>
      </c>
      <c r="G11" s="68"/>
      <c r="H11" s="68"/>
      <c r="I11" s="68"/>
      <c r="J11" s="68"/>
      <c r="K11" s="68" t="s">
        <v>171</v>
      </c>
      <c r="L11" s="68"/>
      <c r="M11" s="68"/>
      <c r="N11" s="68"/>
      <c r="O11" s="68"/>
      <c r="P11" s="68"/>
      <c r="Q11" s="68" t="s">
        <v>130</v>
      </c>
      <c r="R11" s="68">
        <v>52</v>
      </c>
      <c r="S11" s="68"/>
      <c r="T11" s="68" t="s">
        <v>130</v>
      </c>
      <c r="U11" s="68">
        <v>52</v>
      </c>
      <c r="V11" s="68" t="s">
        <v>434</v>
      </c>
      <c r="W11" s="1"/>
      <c r="X11" s="1"/>
      <c r="Y11" s="1"/>
      <c r="Z11" s="1"/>
      <c r="AA11" s="1" t="s">
        <v>80</v>
      </c>
      <c r="AB11" s="1"/>
      <c r="AC11" s="1"/>
      <c r="AD11" s="1"/>
      <c r="AE11" s="1"/>
    </row>
    <row r="12" spans="1:31" ht="10.5" customHeight="1" x14ac:dyDescent="0.15">
      <c r="A12" s="1"/>
      <c r="B12" s="68" t="s">
        <v>172</v>
      </c>
      <c r="D12" s="68"/>
      <c r="E12" s="68"/>
      <c r="F12" s="72" t="s">
        <v>173</v>
      </c>
      <c r="G12" s="68"/>
      <c r="H12" s="68"/>
      <c r="I12" s="68"/>
      <c r="J12" s="68"/>
      <c r="K12" s="68" t="s">
        <v>174</v>
      </c>
      <c r="L12" s="68"/>
      <c r="M12" s="69" t="s">
        <v>175</v>
      </c>
      <c r="N12" s="68"/>
      <c r="O12" s="68"/>
      <c r="P12" s="68"/>
      <c r="Q12" s="68" t="s">
        <v>141</v>
      </c>
      <c r="R12" s="68">
        <v>12</v>
      </c>
      <c r="S12" s="68"/>
      <c r="T12" s="68" t="s">
        <v>141</v>
      </c>
      <c r="U12" s="68">
        <v>12</v>
      </c>
      <c r="V12" s="68" t="s">
        <v>435</v>
      </c>
      <c r="W12" s="1"/>
      <c r="X12" s="1"/>
      <c r="Y12" s="1"/>
      <c r="Z12" s="1"/>
      <c r="AA12" s="1" t="s">
        <v>91</v>
      </c>
      <c r="AB12" s="1"/>
      <c r="AC12" s="1"/>
      <c r="AD12" s="1"/>
      <c r="AE12" s="1"/>
    </row>
    <row r="13" spans="1:31" ht="10.5" customHeight="1" x14ac:dyDescent="0.15">
      <c r="A13" s="1"/>
      <c r="B13" s="68" t="s">
        <v>176</v>
      </c>
      <c r="D13" s="68"/>
      <c r="E13" s="77"/>
      <c r="F13" s="72" t="s">
        <v>177</v>
      </c>
      <c r="G13" s="68"/>
      <c r="H13" s="68"/>
      <c r="I13" s="68"/>
      <c r="J13" s="68"/>
      <c r="K13" s="68" t="s">
        <v>161</v>
      </c>
      <c r="L13" s="68"/>
      <c r="M13" s="68" t="s">
        <v>178</v>
      </c>
      <c r="N13" s="68"/>
      <c r="O13" s="68"/>
      <c r="P13" s="68"/>
      <c r="Q13" s="68" t="s">
        <v>153</v>
      </c>
      <c r="R13" s="68">
        <v>4</v>
      </c>
      <c r="S13" s="68"/>
      <c r="T13" s="68" t="s">
        <v>153</v>
      </c>
      <c r="U13" s="68">
        <v>4</v>
      </c>
      <c r="V13" s="68" t="s">
        <v>436</v>
      </c>
      <c r="W13" s="1"/>
      <c r="X13" s="1"/>
      <c r="Y13" s="1"/>
      <c r="Z13" s="1"/>
      <c r="AA13" s="1" t="s">
        <v>179</v>
      </c>
      <c r="AB13" s="1"/>
      <c r="AC13" s="1"/>
      <c r="AD13" s="1"/>
      <c r="AE13" s="1"/>
    </row>
    <row r="14" spans="1:31" ht="10.5" customHeight="1" x14ac:dyDescent="0.15">
      <c r="A14" s="1"/>
      <c r="B14" s="68" t="s">
        <v>180</v>
      </c>
      <c r="C14" s="69"/>
      <c r="D14" s="68"/>
      <c r="E14" s="68"/>
      <c r="F14" s="76" t="s">
        <v>181</v>
      </c>
      <c r="G14" s="77"/>
      <c r="H14" s="77"/>
      <c r="I14" s="68"/>
      <c r="J14" s="68"/>
      <c r="K14" s="68" t="s">
        <v>182</v>
      </c>
      <c r="L14" s="68"/>
      <c r="M14" s="68" t="s">
        <v>183</v>
      </c>
      <c r="N14" s="68"/>
      <c r="O14" s="68"/>
      <c r="P14" s="68"/>
      <c r="Q14" s="68" t="s">
        <v>162</v>
      </c>
      <c r="R14" s="68">
        <v>1</v>
      </c>
      <c r="S14" s="68"/>
      <c r="T14" s="68" t="s">
        <v>162</v>
      </c>
      <c r="U14" s="68">
        <v>1</v>
      </c>
      <c r="V14" s="68" t="s">
        <v>437</v>
      </c>
      <c r="W14" s="1"/>
      <c r="X14" s="1"/>
      <c r="Y14" s="1"/>
      <c r="Z14" s="1"/>
      <c r="AA14" s="1" t="s">
        <v>184</v>
      </c>
      <c r="AB14" s="1"/>
      <c r="AC14" s="1"/>
      <c r="AD14" s="1"/>
      <c r="AE14" s="1"/>
    </row>
    <row r="15" spans="1:31" ht="10.5" customHeight="1" x14ac:dyDescent="0.15">
      <c r="A15" s="1"/>
      <c r="B15" s="68" t="s">
        <v>185</v>
      </c>
      <c r="C15" s="68"/>
      <c r="D15" s="68"/>
      <c r="E15" s="68"/>
      <c r="F15" s="68" t="s">
        <v>186</v>
      </c>
      <c r="G15" s="68"/>
      <c r="H15" s="68"/>
      <c r="I15" s="68"/>
      <c r="J15" s="68"/>
      <c r="K15" s="68" t="s">
        <v>187</v>
      </c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 t="s">
        <v>438</v>
      </c>
      <c r="W15" s="1"/>
      <c r="X15" s="1"/>
      <c r="Y15" s="1"/>
      <c r="Z15" s="1"/>
      <c r="AA15" s="1" t="s">
        <v>85</v>
      </c>
      <c r="AB15" s="1"/>
      <c r="AC15" s="1"/>
      <c r="AD15" s="1"/>
      <c r="AE15" s="1"/>
    </row>
    <row r="16" spans="1:31" ht="10.5" customHeight="1" x14ac:dyDescent="0.15">
      <c r="A16" s="1"/>
      <c r="B16" s="68" t="s">
        <v>188</v>
      </c>
      <c r="C16" s="68"/>
      <c r="D16" s="68"/>
      <c r="E16" s="68"/>
      <c r="F16" s="68" t="s">
        <v>189</v>
      </c>
      <c r="G16" s="68"/>
      <c r="H16" s="68"/>
      <c r="I16" s="68"/>
      <c r="J16" s="68"/>
      <c r="K16" s="68" t="s">
        <v>190</v>
      </c>
      <c r="L16" s="68"/>
      <c r="M16" s="69" t="s">
        <v>191</v>
      </c>
      <c r="N16" s="68"/>
      <c r="O16" s="68"/>
      <c r="P16" s="68"/>
      <c r="Q16" s="68"/>
      <c r="R16" s="68"/>
      <c r="S16" s="68"/>
      <c r="T16" s="68"/>
      <c r="U16" s="68"/>
      <c r="V16" s="68" t="s">
        <v>439</v>
      </c>
      <c r="W16" s="1"/>
      <c r="X16" s="1"/>
      <c r="Y16" s="1"/>
      <c r="Z16" s="1"/>
      <c r="AA16" s="1" t="s">
        <v>192</v>
      </c>
      <c r="AB16" s="1"/>
      <c r="AC16" s="1"/>
      <c r="AD16" s="1"/>
      <c r="AE16" s="1"/>
    </row>
    <row r="17" spans="1:31" ht="10.5" customHeight="1" x14ac:dyDescent="0.15">
      <c r="A17" s="1"/>
      <c r="B17" s="68" t="s">
        <v>193</v>
      </c>
      <c r="C17" s="68"/>
      <c r="D17" s="68"/>
      <c r="E17" s="68"/>
      <c r="F17" s="68"/>
      <c r="G17" s="68"/>
      <c r="H17" s="68"/>
      <c r="I17" s="68"/>
      <c r="J17" s="68"/>
      <c r="K17" s="68" t="s">
        <v>194</v>
      </c>
      <c r="L17" s="68"/>
      <c r="M17" s="68" t="s">
        <v>41</v>
      </c>
      <c r="N17" s="68"/>
      <c r="O17" s="68"/>
      <c r="P17" s="68"/>
      <c r="Q17" s="68"/>
      <c r="R17" s="68"/>
      <c r="S17" s="68"/>
      <c r="T17" s="68"/>
      <c r="U17" s="68"/>
      <c r="V17" s="68" t="s">
        <v>440</v>
      </c>
      <c r="W17" s="1"/>
      <c r="X17" s="1"/>
      <c r="Y17" s="1"/>
      <c r="Z17" s="1"/>
      <c r="AA17" s="1"/>
      <c r="AB17" s="1"/>
      <c r="AC17" s="1"/>
      <c r="AD17" s="1"/>
      <c r="AE17" s="1"/>
    </row>
    <row r="18" spans="1:31" ht="10.5" customHeight="1" x14ac:dyDescent="0.15">
      <c r="A18" s="1"/>
      <c r="B18" s="68" t="s">
        <v>195</v>
      </c>
      <c r="C18" s="68"/>
      <c r="D18" s="68"/>
      <c r="E18" s="68"/>
      <c r="F18" s="68"/>
      <c r="G18" s="68"/>
      <c r="H18" s="68"/>
      <c r="I18" s="68"/>
      <c r="J18" s="68"/>
      <c r="K18" s="68" t="s">
        <v>196</v>
      </c>
      <c r="L18" s="68"/>
      <c r="M18" s="68" t="s">
        <v>197</v>
      </c>
      <c r="N18" s="68"/>
      <c r="O18" s="68"/>
      <c r="P18" s="68"/>
      <c r="Q18" s="68"/>
      <c r="R18" s="68"/>
      <c r="S18" s="68"/>
      <c r="T18" s="68"/>
      <c r="U18" s="68"/>
      <c r="V18" s="68" t="s">
        <v>441</v>
      </c>
      <c r="W18" s="1"/>
      <c r="X18" s="1"/>
      <c r="Y18" s="1"/>
      <c r="Z18" s="1"/>
      <c r="AA18" s="1"/>
      <c r="AB18" s="1"/>
      <c r="AC18" s="1"/>
      <c r="AD18" s="1"/>
      <c r="AE18" s="1"/>
    </row>
    <row r="19" spans="1:31" ht="10.5" customHeight="1" x14ac:dyDescent="0.15">
      <c r="A19" s="1"/>
      <c r="B19" s="68" t="s">
        <v>198</v>
      </c>
      <c r="C19" s="68"/>
      <c r="D19" s="68"/>
      <c r="E19" s="68"/>
      <c r="F19" s="68"/>
      <c r="G19" s="68"/>
      <c r="H19" s="68"/>
      <c r="I19" s="68"/>
      <c r="J19" s="68"/>
      <c r="K19" s="68" t="s">
        <v>199</v>
      </c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 t="s">
        <v>442</v>
      </c>
      <c r="W19" s="1"/>
      <c r="X19" s="1"/>
      <c r="Y19" s="1"/>
      <c r="Z19" s="1"/>
      <c r="AA19" s="1"/>
      <c r="AB19" s="1"/>
      <c r="AC19" s="1"/>
      <c r="AD19" s="1"/>
      <c r="AE19" s="1"/>
    </row>
    <row r="20" spans="1:31" ht="10.5" customHeight="1" x14ac:dyDescent="0.15">
      <c r="A20" s="1"/>
      <c r="B20" s="68" t="s">
        <v>200</v>
      </c>
      <c r="C20" s="68"/>
      <c r="D20" s="68"/>
      <c r="E20" s="68"/>
      <c r="F20" s="68"/>
      <c r="G20" s="68"/>
      <c r="H20" s="68"/>
      <c r="I20" s="68"/>
      <c r="J20" s="68"/>
      <c r="K20" s="68" t="s">
        <v>201</v>
      </c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 t="s">
        <v>443</v>
      </c>
      <c r="W20" s="1"/>
      <c r="X20" s="1"/>
      <c r="Y20" s="1"/>
      <c r="Z20" s="1"/>
      <c r="AA20" s="1"/>
      <c r="AB20" s="1"/>
      <c r="AC20" s="1"/>
      <c r="AD20" s="1"/>
      <c r="AE20" s="1"/>
    </row>
    <row r="21" spans="1:31" ht="10.5" customHeight="1" x14ac:dyDescent="0.15">
      <c r="A21" s="1"/>
      <c r="B21" s="68" t="s">
        <v>202</v>
      </c>
      <c r="C21" s="68"/>
      <c r="D21" s="68"/>
      <c r="E21" s="68"/>
      <c r="F21" s="68"/>
      <c r="G21" s="68"/>
      <c r="H21" s="68"/>
      <c r="I21" s="68"/>
      <c r="J21" s="68"/>
      <c r="K21" s="68" t="s">
        <v>203</v>
      </c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 t="s">
        <v>444</v>
      </c>
      <c r="W21" s="1"/>
      <c r="X21" s="1"/>
      <c r="Y21" s="1"/>
      <c r="Z21" s="1"/>
      <c r="AA21" s="1"/>
      <c r="AB21" s="1"/>
      <c r="AC21" s="1"/>
      <c r="AD21" s="1"/>
      <c r="AE21" s="1"/>
    </row>
    <row r="22" spans="1:31" ht="10.5" customHeight="1" x14ac:dyDescent="0.15">
      <c r="A22" s="1"/>
      <c r="B22" s="68" t="s">
        <v>204</v>
      </c>
      <c r="C22" s="68"/>
      <c r="D22" s="68"/>
      <c r="E22" s="68"/>
      <c r="F22" s="68"/>
      <c r="G22" s="68"/>
      <c r="H22" s="68"/>
      <c r="I22" s="68"/>
      <c r="J22" s="68"/>
      <c r="K22" s="68" t="s">
        <v>205</v>
      </c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 t="s">
        <v>445</v>
      </c>
      <c r="W22" s="1"/>
      <c r="X22" s="1"/>
      <c r="Y22" s="1"/>
      <c r="Z22" s="1"/>
      <c r="AA22" s="1"/>
      <c r="AB22" s="1"/>
      <c r="AC22" s="1"/>
      <c r="AD22" s="1"/>
      <c r="AE22" s="1"/>
    </row>
    <row r="23" spans="1:31" ht="10.5" customHeight="1" x14ac:dyDescent="0.15">
      <c r="A23" s="1"/>
      <c r="B23" s="68" t="s">
        <v>206</v>
      </c>
      <c r="C23" s="68"/>
      <c r="D23" s="68"/>
      <c r="E23" s="68"/>
      <c r="F23" s="68"/>
      <c r="G23" s="68"/>
      <c r="H23" s="68"/>
      <c r="I23" s="68"/>
      <c r="J23" s="68"/>
      <c r="K23" s="68" t="s">
        <v>207</v>
      </c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 t="s">
        <v>446</v>
      </c>
      <c r="W23" s="1"/>
      <c r="X23" s="1"/>
      <c r="Y23" s="1"/>
      <c r="Z23" s="1"/>
      <c r="AA23" s="1"/>
      <c r="AB23" s="1"/>
      <c r="AC23" s="1"/>
      <c r="AD23" s="1"/>
      <c r="AE23" s="1"/>
    </row>
    <row r="24" spans="1:31" ht="10.5" customHeight="1" x14ac:dyDescent="0.15">
      <c r="A24" s="1"/>
      <c r="B24" s="68" t="s">
        <v>208</v>
      </c>
      <c r="C24" s="68"/>
      <c r="D24" s="68"/>
      <c r="E24" s="68"/>
      <c r="F24" s="68"/>
      <c r="G24" s="68"/>
      <c r="H24" s="68"/>
      <c r="I24" s="68"/>
      <c r="J24" s="68"/>
      <c r="K24" s="68" t="s">
        <v>209</v>
      </c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 t="s">
        <v>447</v>
      </c>
      <c r="W24" s="1"/>
      <c r="X24" s="1"/>
      <c r="Y24" s="1"/>
      <c r="Z24" s="1"/>
      <c r="AA24" s="1"/>
      <c r="AB24" s="1"/>
      <c r="AC24" s="1"/>
      <c r="AD24" s="1"/>
      <c r="AE24" s="1"/>
    </row>
    <row r="25" spans="1:31" ht="10.5" customHeight="1" x14ac:dyDescent="0.15">
      <c r="A25" s="1"/>
      <c r="B25" s="68" t="s">
        <v>210</v>
      </c>
      <c r="C25" s="68"/>
      <c r="D25" s="68"/>
      <c r="E25" s="68"/>
      <c r="F25" s="68"/>
      <c r="G25" s="68"/>
      <c r="H25" s="68"/>
      <c r="I25" s="68"/>
      <c r="J25" s="68"/>
      <c r="K25" s="68" t="s">
        <v>211</v>
      </c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 t="s">
        <v>448</v>
      </c>
      <c r="W25" s="1"/>
      <c r="X25" s="1"/>
      <c r="Y25" s="1"/>
      <c r="Z25" s="1"/>
      <c r="AA25" s="1"/>
      <c r="AB25" s="1"/>
      <c r="AC25" s="1"/>
      <c r="AD25" s="1"/>
      <c r="AE25" s="1"/>
    </row>
    <row r="26" spans="1:31" ht="10.5" customHeight="1" x14ac:dyDescent="0.15">
      <c r="A26" s="1"/>
      <c r="B26" s="68" t="s">
        <v>212</v>
      </c>
      <c r="C26" s="68"/>
      <c r="D26" s="68"/>
      <c r="E26" s="68"/>
      <c r="F26" s="68"/>
      <c r="G26" s="68"/>
      <c r="H26" s="68"/>
      <c r="I26" s="68"/>
      <c r="J26" s="68"/>
      <c r="K26" s="68" t="s">
        <v>213</v>
      </c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 t="s">
        <v>449</v>
      </c>
      <c r="W26" s="1"/>
      <c r="X26" s="1"/>
      <c r="Y26" s="1"/>
      <c r="Z26" s="1"/>
      <c r="AA26" s="1"/>
      <c r="AB26" s="1"/>
      <c r="AC26" s="1"/>
      <c r="AD26" s="1"/>
      <c r="AE26" s="1"/>
    </row>
    <row r="27" spans="1:31" ht="10.5" customHeight="1" x14ac:dyDescent="0.15">
      <c r="A27" s="1"/>
      <c r="B27" s="68" t="s">
        <v>214</v>
      </c>
      <c r="C27" s="68"/>
      <c r="D27" s="68"/>
      <c r="E27" s="68"/>
      <c r="F27" s="68"/>
      <c r="G27" s="68"/>
      <c r="H27" s="68"/>
      <c r="I27" s="68"/>
      <c r="J27" s="68"/>
      <c r="K27" s="68" t="s">
        <v>215</v>
      </c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 t="s">
        <v>450</v>
      </c>
      <c r="W27" s="1"/>
      <c r="X27" s="1"/>
      <c r="Y27" s="1"/>
      <c r="Z27" s="1"/>
      <c r="AA27" s="1"/>
      <c r="AB27" s="1"/>
      <c r="AC27" s="1"/>
      <c r="AD27" s="1"/>
      <c r="AE27" s="1"/>
    </row>
    <row r="28" spans="1:31" ht="10.5" customHeight="1" x14ac:dyDescent="0.15">
      <c r="A28" s="1"/>
      <c r="B28" s="68" t="s">
        <v>216</v>
      </c>
      <c r="C28" s="68"/>
      <c r="D28" s="68"/>
      <c r="E28" s="68"/>
      <c r="F28" s="68"/>
      <c r="G28" s="68"/>
      <c r="H28" s="68"/>
      <c r="I28" s="68"/>
      <c r="J28" s="68"/>
      <c r="K28" s="68" t="s">
        <v>217</v>
      </c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 t="s">
        <v>451</v>
      </c>
      <c r="W28" s="1"/>
      <c r="X28" s="1"/>
      <c r="Y28" s="1"/>
      <c r="Z28" s="1"/>
      <c r="AA28" s="1"/>
      <c r="AB28" s="1"/>
      <c r="AC28" s="1"/>
      <c r="AD28" s="1"/>
      <c r="AE28" s="1"/>
    </row>
    <row r="29" spans="1:31" ht="10.5" customHeight="1" x14ac:dyDescent="0.15">
      <c r="A29" s="1"/>
      <c r="B29" s="68" t="s">
        <v>218</v>
      </c>
      <c r="C29" s="68"/>
      <c r="D29" s="68"/>
      <c r="E29" s="68"/>
      <c r="F29" s="68"/>
      <c r="G29" s="68"/>
      <c r="H29" s="68"/>
      <c r="I29" s="68"/>
      <c r="J29" s="68"/>
      <c r="K29" s="68" t="s">
        <v>196</v>
      </c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 t="s">
        <v>452</v>
      </c>
      <c r="W29" s="1"/>
      <c r="X29" s="1"/>
      <c r="Y29" s="1"/>
      <c r="Z29" s="1"/>
      <c r="AA29" s="1"/>
      <c r="AB29" s="1"/>
      <c r="AC29" s="1"/>
      <c r="AD29" s="1"/>
      <c r="AE29" s="1"/>
    </row>
    <row r="30" spans="1:31" ht="10.5" customHeight="1" x14ac:dyDescent="0.15">
      <c r="A30" s="1"/>
      <c r="B30" s="68" t="s">
        <v>219</v>
      </c>
      <c r="C30" s="68"/>
      <c r="D30" s="68"/>
      <c r="E30" s="68"/>
      <c r="F30" s="68"/>
      <c r="G30" s="68"/>
      <c r="H30" s="68"/>
      <c r="I30" s="68"/>
      <c r="J30" s="68"/>
      <c r="K30" s="68" t="s">
        <v>220</v>
      </c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 t="s">
        <v>453</v>
      </c>
      <c r="W30" s="1"/>
      <c r="X30" s="1"/>
      <c r="Y30" s="1"/>
      <c r="Z30" s="1"/>
      <c r="AA30" s="1"/>
      <c r="AB30" s="1"/>
      <c r="AC30" s="1"/>
      <c r="AD30" s="1"/>
      <c r="AE30" s="1"/>
    </row>
    <row r="31" spans="1:31" ht="10.5" customHeight="1" x14ac:dyDescent="0.15">
      <c r="A31" s="1"/>
      <c r="B31" s="68" t="s">
        <v>221</v>
      </c>
      <c r="C31" s="68"/>
      <c r="D31" s="68"/>
      <c r="E31" s="68"/>
      <c r="F31" s="68"/>
      <c r="G31" s="68"/>
      <c r="H31" s="68"/>
      <c r="I31" s="68"/>
      <c r="J31" s="68"/>
      <c r="K31" s="68" t="s">
        <v>222</v>
      </c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 t="s">
        <v>454</v>
      </c>
      <c r="W31" s="1"/>
      <c r="X31" s="1"/>
      <c r="Y31" s="1"/>
      <c r="Z31" s="1"/>
      <c r="AA31" s="1"/>
      <c r="AB31" s="1"/>
      <c r="AC31" s="1"/>
      <c r="AD31" s="1"/>
      <c r="AE31" s="1"/>
    </row>
    <row r="32" spans="1:31" ht="10.5" customHeight="1" x14ac:dyDescent="0.15">
      <c r="A32" s="1"/>
      <c r="B32" s="68" t="s">
        <v>223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 t="s">
        <v>455</v>
      </c>
      <c r="W32" s="1"/>
      <c r="X32" s="1"/>
      <c r="Y32" s="1"/>
      <c r="Z32" s="1"/>
      <c r="AA32" s="1"/>
      <c r="AB32" s="1"/>
      <c r="AC32" s="1"/>
      <c r="AD32" s="1"/>
      <c r="AE32" s="1"/>
    </row>
    <row r="33" spans="1:31" ht="10.5" customHeight="1" x14ac:dyDescent="0.15">
      <c r="A33" s="1"/>
      <c r="B33" s="68" t="s">
        <v>224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 t="s">
        <v>456</v>
      </c>
      <c r="W33" s="1"/>
      <c r="X33" s="1"/>
      <c r="Y33" s="1"/>
      <c r="Z33" s="1"/>
      <c r="AA33" s="1"/>
      <c r="AB33" s="1"/>
      <c r="AC33" s="1"/>
      <c r="AD33" s="1"/>
      <c r="AE33" s="1"/>
    </row>
    <row r="34" spans="1:31" ht="10.5" customHeight="1" x14ac:dyDescent="0.15">
      <c r="A34" s="1"/>
      <c r="B34" s="68" t="s">
        <v>225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 t="s">
        <v>457</v>
      </c>
      <c r="W34" s="1"/>
      <c r="X34" s="1"/>
      <c r="Y34" s="1"/>
      <c r="Z34" s="1"/>
      <c r="AA34" s="1"/>
      <c r="AB34" s="1"/>
      <c r="AC34" s="1"/>
      <c r="AD34" s="1"/>
      <c r="AE34" s="1"/>
    </row>
    <row r="35" spans="1:31" ht="10.5" customHeight="1" x14ac:dyDescent="0.15">
      <c r="A35" s="1"/>
      <c r="B35" s="68" t="s">
        <v>226</v>
      </c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 t="s">
        <v>458</v>
      </c>
      <c r="W35" s="1"/>
      <c r="X35" s="1"/>
      <c r="Y35" s="1"/>
      <c r="Z35" s="1"/>
      <c r="AA35" s="1"/>
      <c r="AB35" s="1"/>
      <c r="AC35" s="1"/>
      <c r="AD35" s="1"/>
      <c r="AE35" s="1"/>
    </row>
    <row r="36" spans="1:31" ht="10.5" customHeight="1" x14ac:dyDescent="0.15">
      <c r="A36" s="1"/>
      <c r="B36" s="68" t="s">
        <v>227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 t="s">
        <v>459</v>
      </c>
      <c r="W36" s="1"/>
      <c r="X36" s="1"/>
      <c r="Y36" s="1"/>
      <c r="Z36" s="1"/>
      <c r="AA36" s="1"/>
      <c r="AB36" s="1"/>
      <c r="AC36" s="1"/>
      <c r="AD36" s="1"/>
      <c r="AE36" s="1"/>
    </row>
    <row r="37" spans="1:31" ht="10.5" customHeight="1" x14ac:dyDescent="0.15">
      <c r="A37" s="1"/>
      <c r="B37" s="68" t="s">
        <v>228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 t="s">
        <v>460</v>
      </c>
      <c r="W37" s="1"/>
      <c r="X37" s="1"/>
      <c r="Y37" s="1"/>
      <c r="Z37" s="1"/>
      <c r="AA37" s="1"/>
      <c r="AB37" s="1"/>
      <c r="AC37" s="1"/>
      <c r="AD37" s="1"/>
      <c r="AE37" s="1"/>
    </row>
    <row r="38" spans="1:31" ht="10.5" customHeight="1" x14ac:dyDescent="0.15">
      <c r="A38" s="1"/>
      <c r="B38" s="68" t="s">
        <v>229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 t="s">
        <v>461</v>
      </c>
      <c r="W38" s="1"/>
      <c r="X38" s="1"/>
      <c r="Y38" s="1"/>
      <c r="Z38" s="1"/>
      <c r="AA38" s="1"/>
      <c r="AB38" s="1"/>
      <c r="AC38" s="1"/>
      <c r="AD38" s="1"/>
      <c r="AE38" s="1"/>
    </row>
    <row r="39" spans="1:31" ht="10.5" customHeight="1" x14ac:dyDescent="0.15">
      <c r="A39" s="1"/>
      <c r="B39" s="68" t="s">
        <v>230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 t="s">
        <v>462</v>
      </c>
      <c r="W39" s="1"/>
      <c r="X39" s="1"/>
      <c r="Y39" s="1"/>
      <c r="Z39" s="1"/>
      <c r="AA39" s="1"/>
      <c r="AB39" s="1"/>
      <c r="AC39" s="1"/>
      <c r="AD39" s="1"/>
      <c r="AE39" s="1"/>
    </row>
    <row r="40" spans="1:31" ht="10.5" customHeight="1" x14ac:dyDescent="0.15">
      <c r="A40" s="1"/>
      <c r="B40" s="68" t="s">
        <v>231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 t="s">
        <v>463</v>
      </c>
      <c r="W40" s="1"/>
      <c r="X40" s="1"/>
      <c r="Y40" s="1"/>
      <c r="Z40" s="1"/>
      <c r="AA40" s="1"/>
      <c r="AB40" s="1"/>
      <c r="AC40" s="1"/>
      <c r="AD40" s="1"/>
      <c r="AE40" s="1"/>
    </row>
    <row r="41" spans="1:31" ht="10.5" customHeight="1" x14ac:dyDescent="0.15">
      <c r="A41" s="1"/>
      <c r="B41" s="68" t="s">
        <v>232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 t="s">
        <v>464</v>
      </c>
      <c r="W41" s="1"/>
      <c r="X41" s="1"/>
      <c r="Y41" s="1"/>
      <c r="Z41" s="1"/>
      <c r="AA41" s="1"/>
      <c r="AB41" s="1"/>
      <c r="AC41" s="1"/>
      <c r="AD41" s="1"/>
      <c r="AE41" s="1"/>
    </row>
    <row r="42" spans="1:31" ht="10.5" customHeight="1" x14ac:dyDescent="0.15">
      <c r="A42" s="1"/>
      <c r="B42" s="68" t="s">
        <v>233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 t="s">
        <v>465</v>
      </c>
      <c r="W42" s="1"/>
      <c r="X42" s="1"/>
      <c r="Y42" s="1"/>
      <c r="Z42" s="1"/>
      <c r="AA42" s="1"/>
      <c r="AB42" s="1"/>
      <c r="AC42" s="1"/>
      <c r="AD42" s="1"/>
      <c r="AE42" s="1"/>
    </row>
    <row r="43" spans="1:31" ht="10.5" customHeight="1" x14ac:dyDescent="0.15">
      <c r="A43" s="1"/>
      <c r="B43" s="68" t="s">
        <v>234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 t="s">
        <v>466</v>
      </c>
      <c r="W43" s="1"/>
      <c r="X43" s="1"/>
      <c r="Y43" s="1"/>
      <c r="Z43" s="1"/>
      <c r="AA43" s="1"/>
      <c r="AB43" s="1"/>
      <c r="AC43" s="1"/>
      <c r="AD43" s="1"/>
      <c r="AE43" s="1"/>
    </row>
    <row r="44" spans="1:31" ht="10.5" customHeight="1" x14ac:dyDescent="0.15">
      <c r="A44" s="1"/>
      <c r="B44" s="68" t="s">
        <v>235</v>
      </c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 t="s">
        <v>467</v>
      </c>
      <c r="W44" s="1"/>
      <c r="X44" s="1"/>
      <c r="Y44" s="1"/>
      <c r="Z44" s="1"/>
      <c r="AA44" s="1"/>
      <c r="AB44" s="1"/>
      <c r="AC44" s="1"/>
      <c r="AD44" s="1"/>
      <c r="AE44" s="1"/>
    </row>
    <row r="45" spans="1:31" ht="10.5" customHeight="1" x14ac:dyDescent="0.15">
      <c r="A45" s="1"/>
      <c r="B45" s="68" t="s">
        <v>236</v>
      </c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 t="s">
        <v>468</v>
      </c>
      <c r="W45" s="1"/>
      <c r="X45" s="1"/>
      <c r="Y45" s="1"/>
      <c r="Z45" s="1"/>
      <c r="AA45" s="1"/>
      <c r="AB45" s="1"/>
      <c r="AC45" s="1"/>
      <c r="AD45" s="1"/>
      <c r="AE45" s="1"/>
    </row>
    <row r="46" spans="1:31" ht="10.5" customHeight="1" x14ac:dyDescent="0.15">
      <c r="A46" s="1"/>
      <c r="B46" s="68" t="s">
        <v>237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 t="s">
        <v>469</v>
      </c>
      <c r="W46" s="1"/>
      <c r="X46" s="1"/>
      <c r="Y46" s="1"/>
      <c r="Z46" s="1"/>
      <c r="AA46" s="1"/>
      <c r="AB46" s="1"/>
      <c r="AC46" s="1"/>
      <c r="AD46" s="1"/>
      <c r="AE46" s="1"/>
    </row>
    <row r="47" spans="1:31" ht="10.5" customHeight="1" x14ac:dyDescent="0.15">
      <c r="A47" s="1"/>
      <c r="B47" s="68" t="s">
        <v>238</v>
      </c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 t="s">
        <v>470</v>
      </c>
      <c r="W47" s="1"/>
      <c r="X47" s="1"/>
      <c r="Y47" s="1"/>
      <c r="Z47" s="1"/>
      <c r="AA47" s="1"/>
      <c r="AB47" s="1"/>
      <c r="AC47" s="1"/>
      <c r="AD47" s="1"/>
      <c r="AE47" s="1"/>
    </row>
    <row r="48" spans="1:31" ht="10.5" customHeight="1" x14ac:dyDescent="0.15">
      <c r="A48" s="1"/>
      <c r="B48" s="68" t="s">
        <v>239</v>
      </c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 t="s">
        <v>471</v>
      </c>
      <c r="W48" s="1"/>
      <c r="X48" s="1"/>
      <c r="Y48" s="1"/>
      <c r="Z48" s="1"/>
      <c r="AA48" s="1"/>
      <c r="AB48" s="1"/>
      <c r="AC48" s="1"/>
      <c r="AD48" s="1"/>
      <c r="AE48" s="1"/>
    </row>
    <row r="49" spans="1:31" ht="10.5" customHeight="1" x14ac:dyDescent="0.15">
      <c r="A49" s="1"/>
      <c r="B49" s="68" t="s">
        <v>240</v>
      </c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 t="s">
        <v>472</v>
      </c>
      <c r="W49" s="1"/>
      <c r="X49" s="1"/>
      <c r="Y49" s="1"/>
      <c r="Z49" s="1"/>
      <c r="AA49" s="1"/>
      <c r="AB49" s="1"/>
      <c r="AC49" s="1"/>
      <c r="AD49" s="1"/>
      <c r="AE49" s="1"/>
    </row>
    <row r="50" spans="1:31" ht="10.5" customHeight="1" x14ac:dyDescent="0.15">
      <c r="A50" s="1"/>
      <c r="B50" s="68" t="s">
        <v>241</v>
      </c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 t="s">
        <v>473</v>
      </c>
      <c r="W50" s="1"/>
      <c r="X50" s="1"/>
      <c r="Y50" s="1"/>
      <c r="Z50" s="1"/>
      <c r="AA50" s="1"/>
      <c r="AB50" s="1"/>
      <c r="AC50" s="1"/>
      <c r="AD50" s="1"/>
      <c r="AE50" s="1"/>
    </row>
    <row r="51" spans="1:31" ht="10.5" customHeight="1" x14ac:dyDescent="0.15">
      <c r="A51" s="1"/>
      <c r="B51" s="68" t="s">
        <v>242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 t="s">
        <v>474</v>
      </c>
      <c r="W51" s="1"/>
      <c r="X51" s="1"/>
      <c r="Y51" s="1"/>
      <c r="Z51" s="1"/>
      <c r="AA51" s="1"/>
      <c r="AB51" s="1"/>
      <c r="AC51" s="1"/>
      <c r="AD51" s="1"/>
      <c r="AE51" s="1"/>
    </row>
    <row r="52" spans="1:31" ht="10.5" customHeight="1" x14ac:dyDescent="0.15">
      <c r="A52" s="1"/>
      <c r="B52" s="68" t="s">
        <v>243</v>
      </c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 t="s">
        <v>475</v>
      </c>
      <c r="W52" s="1"/>
      <c r="X52" s="1"/>
      <c r="Y52" s="1"/>
      <c r="Z52" s="1"/>
      <c r="AA52" s="1"/>
      <c r="AB52" s="1"/>
      <c r="AC52" s="1"/>
      <c r="AD52" s="1"/>
      <c r="AE52" s="1"/>
    </row>
    <row r="53" spans="1:31" ht="10.5" customHeight="1" x14ac:dyDescent="0.15">
      <c r="A53" s="1"/>
      <c r="B53" s="68" t="s">
        <v>244</v>
      </c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 t="s">
        <v>476</v>
      </c>
      <c r="W53" s="1"/>
      <c r="X53" s="1"/>
      <c r="Y53" s="1"/>
      <c r="Z53" s="1"/>
      <c r="AA53" s="1"/>
      <c r="AB53" s="1"/>
      <c r="AC53" s="1"/>
      <c r="AD53" s="1"/>
      <c r="AE53" s="1"/>
    </row>
    <row r="54" spans="1:31" ht="10.5" customHeight="1" x14ac:dyDescent="0.15">
      <c r="A54" s="1"/>
      <c r="B54" s="68" t="s">
        <v>245</v>
      </c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 t="s">
        <v>477</v>
      </c>
      <c r="W54" s="1"/>
      <c r="X54" s="1"/>
      <c r="Y54" s="1"/>
      <c r="Z54" s="1"/>
      <c r="AA54" s="1"/>
      <c r="AB54" s="1"/>
      <c r="AC54" s="1"/>
      <c r="AD54" s="1"/>
      <c r="AE54" s="1"/>
    </row>
    <row r="55" spans="1:31" ht="10.5" customHeight="1" x14ac:dyDescent="0.15">
      <c r="A55" s="1"/>
      <c r="B55" s="68" t="s">
        <v>246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 t="s">
        <v>478</v>
      </c>
      <c r="W55" s="1"/>
      <c r="X55" s="1"/>
      <c r="Y55" s="1"/>
      <c r="Z55" s="1"/>
      <c r="AA55" s="1"/>
      <c r="AB55" s="1"/>
      <c r="AC55" s="1"/>
      <c r="AD55" s="1"/>
      <c r="AE55" s="1"/>
    </row>
    <row r="56" spans="1:31" ht="10.5" customHeight="1" x14ac:dyDescent="0.15">
      <c r="A56" s="1"/>
      <c r="B56" s="68" t="s">
        <v>247</v>
      </c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 t="s">
        <v>479</v>
      </c>
      <c r="W56" s="1"/>
      <c r="X56" s="1"/>
      <c r="Y56" s="1"/>
      <c r="Z56" s="1"/>
      <c r="AA56" s="1"/>
      <c r="AB56" s="1"/>
      <c r="AC56" s="1"/>
      <c r="AD56" s="1"/>
      <c r="AE56" s="1"/>
    </row>
    <row r="57" spans="1:31" ht="10.5" customHeight="1" x14ac:dyDescent="0.15">
      <c r="A57" s="1"/>
      <c r="B57" s="68" t="s">
        <v>248</v>
      </c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 t="s">
        <v>480</v>
      </c>
      <c r="W57" s="1"/>
      <c r="X57" s="1"/>
      <c r="Y57" s="1"/>
      <c r="Z57" s="1"/>
      <c r="AA57" s="1"/>
      <c r="AB57" s="1"/>
      <c r="AC57" s="1"/>
      <c r="AD57" s="1"/>
      <c r="AE57" s="1"/>
    </row>
    <row r="58" spans="1:31" ht="10.5" customHeight="1" x14ac:dyDescent="0.15">
      <c r="A58" s="1"/>
      <c r="B58" s="68" t="s">
        <v>249</v>
      </c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 t="s">
        <v>481</v>
      </c>
      <c r="W58" s="1"/>
      <c r="X58" s="1"/>
      <c r="Y58" s="1"/>
      <c r="Z58" s="1"/>
      <c r="AA58" s="1"/>
      <c r="AB58" s="1"/>
      <c r="AC58" s="1"/>
      <c r="AD58" s="1"/>
      <c r="AE58" s="1"/>
    </row>
    <row r="59" spans="1:31" ht="10.5" customHeight="1" x14ac:dyDescent="0.15">
      <c r="A59" s="1"/>
      <c r="B59" s="68" t="s">
        <v>250</v>
      </c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 t="s">
        <v>482</v>
      </c>
      <c r="W59" s="1"/>
      <c r="X59" s="1"/>
      <c r="Y59" s="1"/>
      <c r="Z59" s="1"/>
      <c r="AA59" s="1"/>
      <c r="AB59" s="1"/>
      <c r="AC59" s="1"/>
      <c r="AD59" s="1"/>
      <c r="AE59" s="1"/>
    </row>
    <row r="60" spans="1:31" ht="10.5" customHeight="1" x14ac:dyDescent="0.15">
      <c r="A60" s="1"/>
      <c r="B60" s="68" t="s">
        <v>251</v>
      </c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 t="s">
        <v>483</v>
      </c>
      <c r="W60" s="1"/>
      <c r="X60" s="1"/>
      <c r="Y60" s="1"/>
      <c r="Z60" s="1"/>
      <c r="AA60" s="1"/>
      <c r="AB60" s="1"/>
      <c r="AC60" s="1"/>
      <c r="AD60" s="1"/>
      <c r="AE60" s="1"/>
    </row>
    <row r="61" spans="1:31" ht="10.5" customHeight="1" x14ac:dyDescent="0.15">
      <c r="A61" s="1"/>
      <c r="B61" s="68" t="s">
        <v>252</v>
      </c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 t="s">
        <v>484</v>
      </c>
      <c r="W61" s="1"/>
      <c r="X61" s="1"/>
      <c r="Y61" s="1"/>
      <c r="Z61" s="1"/>
      <c r="AA61" s="1"/>
      <c r="AB61" s="1"/>
      <c r="AC61" s="1"/>
      <c r="AD61" s="1"/>
      <c r="AE61" s="1"/>
    </row>
    <row r="62" spans="1:31" ht="10.5" customHeight="1" x14ac:dyDescent="0.15">
      <c r="A62" s="1"/>
      <c r="B62" s="68" t="s">
        <v>253</v>
      </c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 t="s">
        <v>485</v>
      </c>
      <c r="W62" s="1"/>
      <c r="X62" s="1"/>
      <c r="Y62" s="1"/>
      <c r="Z62" s="1"/>
      <c r="AA62" s="1"/>
      <c r="AB62" s="1"/>
      <c r="AC62" s="1"/>
      <c r="AD62" s="1"/>
      <c r="AE62" s="1"/>
    </row>
    <row r="63" spans="1:31" ht="10.5" customHeight="1" x14ac:dyDescent="0.15">
      <c r="A63" s="1"/>
      <c r="B63" s="68" t="s">
        <v>254</v>
      </c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 t="s">
        <v>486</v>
      </c>
      <c r="W63" s="1"/>
      <c r="X63" s="1"/>
      <c r="Y63" s="1"/>
      <c r="Z63" s="1"/>
      <c r="AA63" s="1"/>
      <c r="AB63" s="1"/>
      <c r="AC63" s="1"/>
      <c r="AD63" s="1"/>
      <c r="AE63" s="1"/>
    </row>
    <row r="64" spans="1:31" ht="10.5" customHeight="1" x14ac:dyDescent="0.15">
      <c r="A64" s="1"/>
      <c r="B64" s="68" t="s">
        <v>255</v>
      </c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 t="s">
        <v>487</v>
      </c>
      <c r="W64" s="1"/>
      <c r="X64" s="1"/>
      <c r="Y64" s="1"/>
      <c r="Z64" s="1"/>
      <c r="AA64" s="1"/>
      <c r="AB64" s="1"/>
      <c r="AC64" s="1"/>
      <c r="AD64" s="1"/>
      <c r="AE64" s="1"/>
    </row>
    <row r="65" spans="1:31" ht="10.5" customHeight="1" x14ac:dyDescent="0.15">
      <c r="A65" s="1"/>
      <c r="B65" s="68" t="s">
        <v>256</v>
      </c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 t="s">
        <v>488</v>
      </c>
      <c r="W65" s="1"/>
      <c r="X65" s="1"/>
      <c r="Y65" s="1"/>
      <c r="Z65" s="1"/>
      <c r="AA65" s="1"/>
      <c r="AB65" s="1"/>
      <c r="AC65" s="1"/>
      <c r="AD65" s="1"/>
      <c r="AE65" s="1"/>
    </row>
    <row r="66" spans="1:31" ht="10.5" customHeight="1" x14ac:dyDescent="0.15">
      <c r="A66" s="1"/>
      <c r="B66" s="68" t="s">
        <v>257</v>
      </c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 t="s">
        <v>489</v>
      </c>
      <c r="W66" s="1"/>
      <c r="X66" s="1"/>
      <c r="Y66" s="1"/>
      <c r="Z66" s="1"/>
      <c r="AA66" s="1"/>
      <c r="AB66" s="1"/>
      <c r="AC66" s="1"/>
      <c r="AD66" s="1"/>
      <c r="AE66" s="1"/>
    </row>
    <row r="67" spans="1:31" ht="10.5" customHeight="1" x14ac:dyDescent="0.15">
      <c r="A67" s="1"/>
      <c r="B67" s="68" t="s">
        <v>258</v>
      </c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 t="s">
        <v>490</v>
      </c>
      <c r="W67" s="1"/>
      <c r="X67" s="1"/>
      <c r="Y67" s="1"/>
      <c r="Z67" s="1"/>
      <c r="AA67" s="1"/>
      <c r="AB67" s="1"/>
      <c r="AC67" s="1"/>
      <c r="AD67" s="1"/>
      <c r="AE67" s="1"/>
    </row>
    <row r="68" spans="1:31" ht="10.5" customHeight="1" x14ac:dyDescent="0.15">
      <c r="A68" s="1"/>
      <c r="B68" s="68" t="s">
        <v>259</v>
      </c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 t="s">
        <v>491</v>
      </c>
      <c r="W68" s="1"/>
      <c r="X68" s="1"/>
      <c r="Y68" s="1"/>
      <c r="Z68" s="1"/>
      <c r="AA68" s="1"/>
      <c r="AB68" s="1"/>
      <c r="AC68" s="1"/>
      <c r="AD68" s="1"/>
      <c r="AE68" s="1"/>
    </row>
    <row r="69" spans="1:31" ht="10.5" customHeight="1" x14ac:dyDescent="0.15">
      <c r="A69" s="1"/>
      <c r="B69" s="68" t="s">
        <v>260</v>
      </c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 t="s">
        <v>492</v>
      </c>
      <c r="W69" s="1"/>
      <c r="X69" s="1"/>
      <c r="Y69" s="1"/>
      <c r="Z69" s="1"/>
      <c r="AA69" s="1"/>
      <c r="AB69" s="1"/>
      <c r="AC69" s="1"/>
      <c r="AD69" s="1"/>
      <c r="AE69" s="1"/>
    </row>
    <row r="70" spans="1:31" ht="10.5" customHeight="1" x14ac:dyDescent="0.15">
      <c r="A70" s="1"/>
      <c r="B70" s="68" t="s">
        <v>261</v>
      </c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 t="s">
        <v>493</v>
      </c>
      <c r="W70" s="1"/>
      <c r="X70" s="1"/>
      <c r="Y70" s="1"/>
      <c r="Z70" s="1"/>
      <c r="AA70" s="1"/>
      <c r="AB70" s="1"/>
      <c r="AC70" s="1"/>
      <c r="AD70" s="1"/>
      <c r="AE70" s="1"/>
    </row>
    <row r="71" spans="1:31" ht="10.5" customHeight="1" x14ac:dyDescent="0.15">
      <c r="A71" s="1"/>
      <c r="B71" s="68" t="s">
        <v>262</v>
      </c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 t="s">
        <v>494</v>
      </c>
      <c r="W71" s="1"/>
      <c r="X71" s="1"/>
      <c r="Y71" s="1"/>
      <c r="Z71" s="1"/>
      <c r="AA71" s="1"/>
      <c r="AB71" s="1"/>
      <c r="AC71" s="1"/>
      <c r="AD71" s="1"/>
      <c r="AE71" s="1"/>
    </row>
    <row r="72" spans="1:31" ht="10.5" customHeight="1" x14ac:dyDescent="0.15">
      <c r="A72" s="1"/>
      <c r="B72" s="68" t="s">
        <v>263</v>
      </c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 t="s">
        <v>495</v>
      </c>
      <c r="W72" s="1"/>
      <c r="X72" s="1"/>
      <c r="Y72" s="1"/>
      <c r="Z72" s="1"/>
      <c r="AA72" s="1"/>
      <c r="AB72" s="1"/>
      <c r="AC72" s="1"/>
      <c r="AD72" s="1"/>
      <c r="AE72" s="1"/>
    </row>
    <row r="73" spans="1:31" ht="10.5" customHeight="1" x14ac:dyDescent="0.15">
      <c r="A73" s="1"/>
      <c r="B73" s="68" t="s">
        <v>264</v>
      </c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 t="s">
        <v>496</v>
      </c>
      <c r="W73" s="1"/>
      <c r="X73" s="1"/>
      <c r="Y73" s="1"/>
      <c r="Z73" s="1"/>
      <c r="AA73" s="1"/>
      <c r="AB73" s="1"/>
      <c r="AC73" s="1"/>
      <c r="AD73" s="1"/>
      <c r="AE73" s="1"/>
    </row>
    <row r="74" spans="1:31" ht="10.5" customHeight="1" x14ac:dyDescent="0.15">
      <c r="A74" s="1"/>
      <c r="B74" s="68" t="s">
        <v>265</v>
      </c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 t="s">
        <v>497</v>
      </c>
      <c r="W74" s="1"/>
      <c r="X74" s="1"/>
      <c r="Y74" s="1"/>
      <c r="Z74" s="1"/>
      <c r="AA74" s="1"/>
      <c r="AB74" s="1"/>
      <c r="AC74" s="1"/>
      <c r="AD74" s="1"/>
      <c r="AE74" s="1"/>
    </row>
    <row r="75" spans="1:31" ht="10.5" customHeight="1" x14ac:dyDescent="0.15">
      <c r="A75" s="1"/>
      <c r="B75" s="68" t="s">
        <v>266</v>
      </c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 t="s">
        <v>498</v>
      </c>
      <c r="W75" s="1"/>
      <c r="X75" s="1"/>
      <c r="Y75" s="1"/>
      <c r="Z75" s="1"/>
      <c r="AA75" s="1"/>
      <c r="AB75" s="1"/>
      <c r="AC75" s="1"/>
      <c r="AD75" s="1"/>
      <c r="AE75" s="1"/>
    </row>
    <row r="76" spans="1:31" ht="10.5" customHeight="1" x14ac:dyDescent="0.15">
      <c r="A76" s="1"/>
      <c r="B76" s="68" t="s">
        <v>267</v>
      </c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 t="s">
        <v>499</v>
      </c>
      <c r="W76" s="1"/>
      <c r="X76" s="1"/>
      <c r="Y76" s="1"/>
      <c r="Z76" s="1"/>
      <c r="AA76" s="1"/>
      <c r="AB76" s="1"/>
      <c r="AC76" s="1"/>
      <c r="AD76" s="1"/>
      <c r="AE76" s="1"/>
    </row>
    <row r="77" spans="1:31" ht="10.5" customHeight="1" x14ac:dyDescent="0.15">
      <c r="A77" s="1"/>
      <c r="B77" s="68" t="s">
        <v>268</v>
      </c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 t="s">
        <v>500</v>
      </c>
      <c r="W77" s="1"/>
      <c r="X77" s="1"/>
      <c r="Y77" s="1"/>
      <c r="Z77" s="1"/>
      <c r="AA77" s="1"/>
      <c r="AB77" s="1"/>
      <c r="AC77" s="1"/>
      <c r="AD77" s="1"/>
      <c r="AE77" s="1"/>
    </row>
    <row r="78" spans="1:31" ht="10.5" customHeight="1" x14ac:dyDescent="0.15">
      <c r="A78" s="1"/>
      <c r="B78" s="68" t="s">
        <v>269</v>
      </c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 t="s">
        <v>501</v>
      </c>
      <c r="W78" s="1"/>
      <c r="X78" s="1"/>
      <c r="Y78" s="1"/>
      <c r="Z78" s="1"/>
      <c r="AA78" s="1"/>
      <c r="AB78" s="1"/>
      <c r="AC78" s="1"/>
      <c r="AD78" s="1"/>
      <c r="AE78" s="1"/>
    </row>
    <row r="79" spans="1:31" ht="10.5" customHeight="1" x14ac:dyDescent="0.15">
      <c r="A79" s="1"/>
      <c r="B79" s="68" t="s">
        <v>270</v>
      </c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 t="s">
        <v>502</v>
      </c>
      <c r="W79" s="1"/>
      <c r="X79" s="1"/>
      <c r="Y79" s="1"/>
      <c r="Z79" s="1"/>
      <c r="AA79" s="1"/>
      <c r="AB79" s="1"/>
      <c r="AC79" s="1"/>
      <c r="AD79" s="1"/>
      <c r="AE79" s="1"/>
    </row>
    <row r="80" spans="1:31" ht="10.5" customHeight="1" x14ac:dyDescent="0.15">
      <c r="A80" s="1"/>
      <c r="B80" s="68" t="s">
        <v>271</v>
      </c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 t="s">
        <v>503</v>
      </c>
      <c r="W80" s="1"/>
      <c r="X80" s="1"/>
      <c r="Y80" s="1"/>
      <c r="Z80" s="1"/>
      <c r="AA80" s="1"/>
      <c r="AB80" s="1"/>
      <c r="AC80" s="1"/>
      <c r="AD80" s="1"/>
      <c r="AE80" s="1"/>
    </row>
    <row r="81" spans="1:31" ht="10.5" customHeight="1" x14ac:dyDescent="0.15">
      <c r="A81" s="1"/>
      <c r="B81" s="68" t="s">
        <v>272</v>
      </c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 t="s">
        <v>504</v>
      </c>
      <c r="W81" s="1"/>
      <c r="X81" s="1"/>
      <c r="Y81" s="1"/>
      <c r="Z81" s="1"/>
      <c r="AA81" s="1"/>
      <c r="AB81" s="1"/>
      <c r="AC81" s="1"/>
      <c r="AD81" s="1"/>
      <c r="AE81" s="1"/>
    </row>
    <row r="82" spans="1:31" ht="10.5" customHeight="1" x14ac:dyDescent="0.15">
      <c r="A82" s="1"/>
      <c r="B82" s="68" t="s">
        <v>273</v>
      </c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 t="s">
        <v>505</v>
      </c>
      <c r="W82" s="1"/>
      <c r="X82" s="1"/>
      <c r="Y82" s="1"/>
      <c r="Z82" s="1"/>
      <c r="AA82" s="1"/>
      <c r="AB82" s="1"/>
      <c r="AC82" s="1"/>
      <c r="AD82" s="1"/>
      <c r="AE82" s="1"/>
    </row>
    <row r="83" spans="1:31" ht="10.5" customHeight="1" x14ac:dyDescent="0.15">
      <c r="A83" s="1"/>
      <c r="B83" s="68" t="s">
        <v>274</v>
      </c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 t="s">
        <v>506</v>
      </c>
      <c r="W83" s="1"/>
      <c r="X83" s="1"/>
      <c r="Y83" s="1"/>
      <c r="Z83" s="1"/>
      <c r="AA83" s="1"/>
      <c r="AB83" s="1"/>
      <c r="AC83" s="1"/>
      <c r="AD83" s="1"/>
      <c r="AE83" s="1"/>
    </row>
    <row r="84" spans="1:31" ht="10.5" customHeight="1" x14ac:dyDescent="0.15">
      <c r="A84" s="1"/>
      <c r="B84" s="68" t="s">
        <v>275</v>
      </c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 t="s">
        <v>507</v>
      </c>
      <c r="W84" s="1"/>
      <c r="X84" s="1"/>
      <c r="Y84" s="1"/>
      <c r="Z84" s="1"/>
      <c r="AA84" s="1"/>
      <c r="AB84" s="1"/>
      <c r="AC84" s="1"/>
      <c r="AD84" s="1"/>
      <c r="AE84" s="1"/>
    </row>
    <row r="85" spans="1:31" ht="10.5" customHeight="1" x14ac:dyDescent="0.15">
      <c r="A85" s="1"/>
      <c r="B85" s="68" t="s">
        <v>276</v>
      </c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 t="s">
        <v>508</v>
      </c>
      <c r="W85" s="1"/>
      <c r="X85" s="1"/>
      <c r="Y85" s="1"/>
      <c r="Z85" s="1"/>
      <c r="AA85" s="1"/>
      <c r="AB85" s="1"/>
      <c r="AC85" s="1"/>
      <c r="AD85" s="1"/>
      <c r="AE85" s="1"/>
    </row>
    <row r="86" spans="1:31" ht="10.5" customHeight="1" x14ac:dyDescent="0.15">
      <c r="A86" s="1"/>
      <c r="B86" s="68" t="s">
        <v>277</v>
      </c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 t="s">
        <v>509</v>
      </c>
      <c r="W86" s="1"/>
      <c r="X86" s="1"/>
      <c r="Y86" s="1"/>
      <c r="Z86" s="1"/>
      <c r="AA86" s="1"/>
      <c r="AB86" s="1"/>
      <c r="AC86" s="1"/>
      <c r="AD86" s="1"/>
      <c r="AE86" s="1"/>
    </row>
    <row r="87" spans="1:31" ht="10.5" customHeight="1" x14ac:dyDescent="0.15">
      <c r="A87" s="1"/>
      <c r="B87" s="68" t="s">
        <v>278</v>
      </c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 t="s">
        <v>510</v>
      </c>
      <c r="W87" s="1"/>
      <c r="X87" s="1"/>
      <c r="Y87" s="1"/>
      <c r="Z87" s="1"/>
      <c r="AA87" s="1"/>
      <c r="AB87" s="1"/>
      <c r="AC87" s="1"/>
      <c r="AD87" s="1"/>
      <c r="AE87" s="1"/>
    </row>
    <row r="88" spans="1:31" ht="10.5" customHeight="1" x14ac:dyDescent="0.15">
      <c r="A88" s="1"/>
      <c r="B88" s="68" t="s">
        <v>279</v>
      </c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 t="s">
        <v>511</v>
      </c>
      <c r="W88" s="1"/>
      <c r="X88" s="1"/>
      <c r="Y88" s="1"/>
      <c r="Z88" s="1"/>
      <c r="AA88" s="1"/>
      <c r="AB88" s="1"/>
      <c r="AC88" s="1"/>
      <c r="AD88" s="1"/>
      <c r="AE88" s="1"/>
    </row>
    <row r="89" spans="1:31" ht="10.5" customHeight="1" x14ac:dyDescent="0.15">
      <c r="A89" s="1"/>
      <c r="B89" s="68" t="s">
        <v>280</v>
      </c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 t="s">
        <v>512</v>
      </c>
      <c r="W89" s="1"/>
      <c r="X89" s="1"/>
      <c r="Y89" s="1"/>
      <c r="Z89" s="1"/>
      <c r="AA89" s="1"/>
      <c r="AB89" s="1"/>
      <c r="AC89" s="1"/>
      <c r="AD89" s="1"/>
      <c r="AE89" s="1"/>
    </row>
    <row r="90" spans="1:31" ht="10.5" customHeight="1" x14ac:dyDescent="0.15">
      <c r="A90" s="1"/>
      <c r="B90" s="68" t="s">
        <v>281</v>
      </c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 t="s">
        <v>513</v>
      </c>
      <c r="W90" s="1"/>
      <c r="X90" s="1"/>
      <c r="Y90" s="1"/>
      <c r="Z90" s="1"/>
      <c r="AA90" s="1"/>
      <c r="AB90" s="1"/>
      <c r="AC90" s="1"/>
      <c r="AD90" s="1"/>
      <c r="AE90" s="1"/>
    </row>
    <row r="91" spans="1:31" ht="10.5" customHeight="1" x14ac:dyDescent="0.15">
      <c r="A91" s="1"/>
      <c r="B91" s="68" t="s">
        <v>282</v>
      </c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 t="s">
        <v>514</v>
      </c>
      <c r="W91" s="1"/>
      <c r="X91" s="1"/>
      <c r="Y91" s="1"/>
      <c r="Z91" s="1"/>
      <c r="AA91" s="1"/>
      <c r="AB91" s="1"/>
      <c r="AC91" s="1"/>
      <c r="AD91" s="1"/>
      <c r="AE91" s="1"/>
    </row>
    <row r="92" spans="1:31" ht="10.5" customHeight="1" x14ac:dyDescent="0.15">
      <c r="A92" s="1"/>
      <c r="B92" s="68" t="s">
        <v>283</v>
      </c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 t="s">
        <v>515</v>
      </c>
      <c r="W92" s="1"/>
      <c r="X92" s="1"/>
      <c r="Y92" s="1"/>
      <c r="Z92" s="1"/>
      <c r="AA92" s="1"/>
      <c r="AB92" s="1"/>
      <c r="AC92" s="1"/>
      <c r="AD92" s="1"/>
      <c r="AE92" s="1"/>
    </row>
    <row r="93" spans="1:31" ht="10.5" customHeight="1" x14ac:dyDescent="0.15">
      <c r="A93" s="1"/>
      <c r="B93" s="68" t="s">
        <v>284</v>
      </c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 t="s">
        <v>516</v>
      </c>
      <c r="W93" s="1"/>
      <c r="X93" s="1"/>
      <c r="Y93" s="1"/>
      <c r="Z93" s="1"/>
      <c r="AA93" s="1"/>
      <c r="AB93" s="1"/>
      <c r="AC93" s="1"/>
      <c r="AD93" s="1"/>
      <c r="AE93" s="1"/>
    </row>
    <row r="94" spans="1:31" ht="10.5" customHeight="1" x14ac:dyDescent="0.15">
      <c r="A94" s="1"/>
      <c r="B94" s="68" t="s">
        <v>285</v>
      </c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 t="s">
        <v>517</v>
      </c>
      <c r="W94" s="1"/>
      <c r="X94" s="1"/>
      <c r="Y94" s="1"/>
      <c r="Z94" s="1"/>
      <c r="AA94" s="1"/>
      <c r="AB94" s="1"/>
      <c r="AC94" s="1"/>
      <c r="AD94" s="1"/>
      <c r="AE94" s="1"/>
    </row>
    <row r="95" spans="1:31" ht="10.5" customHeight="1" x14ac:dyDescent="0.15">
      <c r="A95" s="1"/>
      <c r="B95" s="68" t="s">
        <v>286</v>
      </c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 t="s">
        <v>518</v>
      </c>
      <c r="W95" s="1"/>
      <c r="X95" s="1"/>
      <c r="Y95" s="1"/>
      <c r="Z95" s="1"/>
      <c r="AA95" s="1"/>
      <c r="AB95" s="1"/>
      <c r="AC95" s="1"/>
      <c r="AD95" s="1"/>
      <c r="AE95" s="1"/>
    </row>
    <row r="96" spans="1:31" ht="10.5" customHeight="1" x14ac:dyDescent="0.15">
      <c r="A96" s="1"/>
      <c r="B96" s="68" t="s">
        <v>287</v>
      </c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 t="s">
        <v>519</v>
      </c>
      <c r="W96" s="1"/>
      <c r="X96" s="1"/>
      <c r="Y96" s="1"/>
      <c r="Z96" s="1"/>
      <c r="AA96" s="1"/>
      <c r="AB96" s="1"/>
      <c r="AC96" s="1"/>
      <c r="AD96" s="1"/>
      <c r="AE96" s="1"/>
    </row>
    <row r="97" spans="1:31" ht="10.5" customHeight="1" x14ac:dyDescent="0.15">
      <c r="A97" s="1"/>
      <c r="B97" s="68" t="s">
        <v>288</v>
      </c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 t="s">
        <v>520</v>
      </c>
      <c r="W97" s="1"/>
      <c r="X97" s="1"/>
      <c r="Y97" s="1"/>
      <c r="Z97" s="1"/>
      <c r="AA97" s="1"/>
      <c r="AB97" s="1"/>
      <c r="AC97" s="1"/>
      <c r="AD97" s="1"/>
      <c r="AE97" s="1"/>
    </row>
    <row r="98" spans="1:31" ht="10.5" customHeight="1" x14ac:dyDescent="0.15">
      <c r="A98" s="1"/>
      <c r="B98" s="68" t="s">
        <v>289</v>
      </c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 t="s">
        <v>521</v>
      </c>
      <c r="W98" s="1"/>
      <c r="X98" s="1"/>
      <c r="Y98" s="1"/>
      <c r="Z98" s="1"/>
      <c r="AA98" s="1"/>
      <c r="AB98" s="1"/>
      <c r="AC98" s="1"/>
      <c r="AD98" s="1"/>
      <c r="AE98" s="1"/>
    </row>
    <row r="99" spans="1:31" ht="10.5" customHeight="1" x14ac:dyDescent="0.15">
      <c r="A99" s="1"/>
      <c r="B99" s="68" t="s">
        <v>290</v>
      </c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 t="s">
        <v>522</v>
      </c>
      <c r="W99" s="1"/>
      <c r="X99" s="1"/>
      <c r="Y99" s="1"/>
      <c r="Z99" s="1"/>
      <c r="AA99" s="1"/>
      <c r="AB99" s="1"/>
      <c r="AC99" s="1"/>
      <c r="AD99" s="1"/>
      <c r="AE99" s="1"/>
    </row>
    <row r="100" spans="1:31" ht="10.5" customHeight="1" x14ac:dyDescent="0.15">
      <c r="A100" s="1"/>
      <c r="B100" s="68" t="s">
        <v>291</v>
      </c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 t="s">
        <v>523</v>
      </c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0.5" customHeight="1" x14ac:dyDescent="0.15">
      <c r="A101" s="1"/>
      <c r="B101" s="68" t="s">
        <v>292</v>
      </c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 t="s">
        <v>524</v>
      </c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0.5" customHeight="1" x14ac:dyDescent="0.15">
      <c r="A102" s="1"/>
      <c r="B102" s="68" t="s">
        <v>293</v>
      </c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 t="s">
        <v>525</v>
      </c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0.5" customHeight="1" x14ac:dyDescent="0.15">
      <c r="A103" s="1"/>
      <c r="B103" s="68" t="s">
        <v>294</v>
      </c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 t="s">
        <v>526</v>
      </c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0.5" customHeight="1" x14ac:dyDescent="0.15">
      <c r="A104" s="1"/>
      <c r="B104" s="68" t="s">
        <v>295</v>
      </c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 t="s">
        <v>527</v>
      </c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0.5" customHeight="1" x14ac:dyDescent="0.15">
      <c r="A105" s="1"/>
      <c r="B105" s="68" t="s">
        <v>296</v>
      </c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 t="s">
        <v>528</v>
      </c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0.5" customHeight="1" x14ac:dyDescent="0.15">
      <c r="A106" s="1"/>
      <c r="B106" s="68" t="s">
        <v>297</v>
      </c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 t="s">
        <v>529</v>
      </c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0.5" customHeight="1" x14ac:dyDescent="0.15">
      <c r="A107" s="1"/>
      <c r="B107" s="68" t="s">
        <v>298</v>
      </c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 t="s">
        <v>530</v>
      </c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0.5" customHeight="1" x14ac:dyDescent="0.15">
      <c r="A108" s="1"/>
      <c r="B108" s="68" t="s">
        <v>299</v>
      </c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 t="s">
        <v>531</v>
      </c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0.5" customHeight="1" x14ac:dyDescent="0.15">
      <c r="A109" s="1"/>
      <c r="B109" s="68" t="s">
        <v>300</v>
      </c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 t="s">
        <v>532</v>
      </c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0.5" customHeight="1" x14ac:dyDescent="0.15">
      <c r="A110" s="1"/>
      <c r="B110" s="68" t="s">
        <v>301</v>
      </c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 t="s">
        <v>533</v>
      </c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0.5" customHeight="1" x14ac:dyDescent="0.15">
      <c r="A111" s="1"/>
      <c r="B111" s="68" t="s">
        <v>302</v>
      </c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 t="s">
        <v>534</v>
      </c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0.5" customHeight="1" x14ac:dyDescent="0.15">
      <c r="A112" s="1"/>
      <c r="B112" s="68" t="s">
        <v>303</v>
      </c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 t="s">
        <v>535</v>
      </c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0.5" customHeight="1" x14ac:dyDescent="0.15">
      <c r="A113" s="1"/>
      <c r="B113" s="68" t="s">
        <v>304</v>
      </c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 t="s">
        <v>536</v>
      </c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0.5" customHeight="1" x14ac:dyDescent="0.15">
      <c r="A114" s="1"/>
      <c r="B114" s="68" t="s">
        <v>305</v>
      </c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 t="s">
        <v>537</v>
      </c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0.5" customHeight="1" x14ac:dyDescent="0.15">
      <c r="A115" s="1"/>
      <c r="B115" s="68" t="s">
        <v>306</v>
      </c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 t="s">
        <v>538</v>
      </c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0.5" customHeight="1" x14ac:dyDescent="0.15">
      <c r="A116" s="1"/>
      <c r="B116" s="68" t="s">
        <v>307</v>
      </c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 t="s">
        <v>539</v>
      </c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0.5" customHeight="1" x14ac:dyDescent="0.15">
      <c r="A117" s="1"/>
      <c r="B117" s="68" t="s">
        <v>308</v>
      </c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 t="s">
        <v>540</v>
      </c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0.5" customHeight="1" x14ac:dyDescent="0.15">
      <c r="A118" s="1"/>
      <c r="B118" s="68" t="s">
        <v>309</v>
      </c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 t="s">
        <v>541</v>
      </c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0.5" customHeight="1" x14ac:dyDescent="0.15">
      <c r="A119" s="1"/>
      <c r="B119" s="68" t="s">
        <v>310</v>
      </c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 t="s">
        <v>542</v>
      </c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0.5" customHeight="1" x14ac:dyDescent="0.15">
      <c r="A120" s="1"/>
      <c r="B120" s="68" t="s">
        <v>311</v>
      </c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 t="s">
        <v>543</v>
      </c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0.5" customHeight="1" x14ac:dyDescent="0.15">
      <c r="A121" s="1"/>
      <c r="B121" s="68" t="s">
        <v>312</v>
      </c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 t="s">
        <v>544</v>
      </c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0.5" customHeight="1" x14ac:dyDescent="0.15">
      <c r="A122" s="1"/>
      <c r="B122" s="68" t="s">
        <v>313</v>
      </c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 t="s">
        <v>545</v>
      </c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0.5" customHeight="1" x14ac:dyDescent="0.15">
      <c r="A123" s="1"/>
      <c r="B123" s="68" t="s">
        <v>314</v>
      </c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 t="s">
        <v>546</v>
      </c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0.5" customHeight="1" x14ac:dyDescent="0.15">
      <c r="A124" s="1"/>
      <c r="B124" s="68" t="s">
        <v>315</v>
      </c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 t="s">
        <v>547</v>
      </c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0.5" customHeight="1" x14ac:dyDescent="0.15">
      <c r="A125" s="1"/>
      <c r="B125" s="68" t="s">
        <v>316</v>
      </c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 t="s">
        <v>548</v>
      </c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0.5" customHeight="1" x14ac:dyDescent="0.15">
      <c r="A126" s="1"/>
      <c r="B126" s="68" t="s">
        <v>317</v>
      </c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 t="s">
        <v>549</v>
      </c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0.5" customHeight="1" x14ac:dyDescent="0.15">
      <c r="A127" s="1"/>
      <c r="B127" s="68" t="s">
        <v>318</v>
      </c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 t="s">
        <v>550</v>
      </c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0.5" customHeight="1" x14ac:dyDescent="0.15">
      <c r="A128" s="1"/>
      <c r="B128" s="68" t="s">
        <v>319</v>
      </c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 t="s">
        <v>551</v>
      </c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0.5" customHeight="1" x14ac:dyDescent="0.15">
      <c r="A129" s="1"/>
      <c r="B129" s="68" t="s">
        <v>320</v>
      </c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 t="s">
        <v>552</v>
      </c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0.5" customHeight="1" x14ac:dyDescent="0.15">
      <c r="A130" s="1"/>
      <c r="B130" s="68" t="s">
        <v>321</v>
      </c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 t="s">
        <v>553</v>
      </c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0.5" customHeight="1" x14ac:dyDescent="0.15">
      <c r="A131" s="1"/>
      <c r="B131" s="68" t="s">
        <v>322</v>
      </c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 t="s">
        <v>554</v>
      </c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0.5" customHeight="1" x14ac:dyDescent="0.15">
      <c r="A132" s="1"/>
      <c r="B132" s="68" t="s">
        <v>323</v>
      </c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 t="s">
        <v>555</v>
      </c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0.5" customHeight="1" x14ac:dyDescent="0.15">
      <c r="A133" s="1"/>
      <c r="B133" s="68" t="s">
        <v>324</v>
      </c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 t="s">
        <v>556</v>
      </c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0.5" customHeight="1" x14ac:dyDescent="0.15">
      <c r="A134" s="1"/>
      <c r="B134" s="68" t="s">
        <v>325</v>
      </c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 t="s">
        <v>557</v>
      </c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0.5" customHeight="1" x14ac:dyDescent="0.15">
      <c r="A135" s="1"/>
      <c r="B135" s="68" t="s">
        <v>326</v>
      </c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 t="s">
        <v>558</v>
      </c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0.5" customHeight="1" x14ac:dyDescent="0.15">
      <c r="A136" s="1"/>
      <c r="B136" s="68" t="s">
        <v>327</v>
      </c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 t="s">
        <v>559</v>
      </c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0.5" customHeight="1" x14ac:dyDescent="0.15">
      <c r="A137" s="1"/>
      <c r="B137" s="68" t="s">
        <v>328</v>
      </c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 t="s">
        <v>560</v>
      </c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0.5" customHeight="1" x14ac:dyDescent="0.15">
      <c r="A138" s="1"/>
      <c r="B138" s="68" t="s">
        <v>329</v>
      </c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 t="s">
        <v>561</v>
      </c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0.5" customHeight="1" x14ac:dyDescent="0.15">
      <c r="A139" s="1"/>
      <c r="B139" s="68" t="s">
        <v>330</v>
      </c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 t="s">
        <v>562</v>
      </c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0.5" customHeight="1" x14ac:dyDescent="0.15">
      <c r="A140" s="1"/>
      <c r="B140" s="68" t="s">
        <v>331</v>
      </c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 t="s">
        <v>563</v>
      </c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0.5" customHeight="1" x14ac:dyDescent="0.15">
      <c r="A141" s="1"/>
      <c r="B141" s="68" t="s">
        <v>332</v>
      </c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 t="s">
        <v>564</v>
      </c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0.5" customHeight="1" x14ac:dyDescent="0.15">
      <c r="A142" s="1"/>
      <c r="B142" s="68" t="s">
        <v>333</v>
      </c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 t="s">
        <v>565</v>
      </c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0.5" customHeight="1" x14ac:dyDescent="0.15">
      <c r="A143" s="1"/>
      <c r="B143" s="68" t="s">
        <v>334</v>
      </c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 t="s">
        <v>566</v>
      </c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0.5" customHeight="1" x14ac:dyDescent="0.15">
      <c r="A144" s="1"/>
      <c r="B144" s="68" t="s">
        <v>335</v>
      </c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 t="s">
        <v>567</v>
      </c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0.5" customHeight="1" x14ac:dyDescent="0.15">
      <c r="A145" s="1"/>
      <c r="B145" s="68" t="s">
        <v>336</v>
      </c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 t="s">
        <v>568</v>
      </c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0.5" customHeight="1" x14ac:dyDescent="0.15">
      <c r="A146" s="1"/>
      <c r="B146" s="68" t="s">
        <v>337</v>
      </c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 t="s">
        <v>569</v>
      </c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0.5" customHeight="1" x14ac:dyDescent="0.15">
      <c r="A147" s="1"/>
      <c r="B147" s="68" t="s">
        <v>338</v>
      </c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 t="s">
        <v>570</v>
      </c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0.5" customHeight="1" x14ac:dyDescent="0.15">
      <c r="A148" s="1"/>
      <c r="B148" s="68" t="s">
        <v>339</v>
      </c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 t="s">
        <v>571</v>
      </c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0.5" customHeight="1" x14ac:dyDescent="0.15">
      <c r="A149" s="1"/>
      <c r="B149" s="68" t="s">
        <v>340</v>
      </c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 t="s">
        <v>572</v>
      </c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0.5" customHeight="1" x14ac:dyDescent="0.15">
      <c r="A150" s="1"/>
      <c r="B150" s="68" t="s">
        <v>341</v>
      </c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 t="s">
        <v>573</v>
      </c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0.5" customHeight="1" x14ac:dyDescent="0.15">
      <c r="A151" s="1"/>
      <c r="B151" s="68" t="s">
        <v>342</v>
      </c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 t="s">
        <v>574</v>
      </c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0.5" customHeight="1" x14ac:dyDescent="0.15">
      <c r="A152" s="1"/>
      <c r="B152" s="68" t="s">
        <v>343</v>
      </c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 t="s">
        <v>575</v>
      </c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0.5" customHeight="1" x14ac:dyDescent="0.15">
      <c r="A153" s="1"/>
      <c r="B153" s="68" t="s">
        <v>344</v>
      </c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 t="s">
        <v>576</v>
      </c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0.5" customHeight="1" x14ac:dyDescent="0.15">
      <c r="A154" s="1"/>
      <c r="B154" s="68" t="s">
        <v>345</v>
      </c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 t="s">
        <v>577</v>
      </c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0.5" customHeight="1" x14ac:dyDescent="0.15">
      <c r="A155" s="1"/>
      <c r="B155" s="68" t="s">
        <v>346</v>
      </c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 t="s">
        <v>578</v>
      </c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0.5" customHeight="1" x14ac:dyDescent="0.15">
      <c r="A156" s="1"/>
      <c r="B156" s="68" t="s">
        <v>347</v>
      </c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 t="s">
        <v>579</v>
      </c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0.5" customHeight="1" x14ac:dyDescent="0.15">
      <c r="A157" s="1"/>
      <c r="B157" s="68" t="s">
        <v>348</v>
      </c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 t="s">
        <v>580</v>
      </c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0.5" customHeight="1" x14ac:dyDescent="0.15">
      <c r="A158" s="1"/>
      <c r="B158" s="68" t="s">
        <v>349</v>
      </c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 t="s">
        <v>581</v>
      </c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0.5" customHeight="1" x14ac:dyDescent="0.15">
      <c r="A159" s="1"/>
      <c r="B159" s="68" t="s">
        <v>350</v>
      </c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 t="s">
        <v>582</v>
      </c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0.5" customHeight="1" x14ac:dyDescent="0.15">
      <c r="A160" s="1"/>
      <c r="B160" s="68" t="s">
        <v>351</v>
      </c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0.5" customHeight="1" x14ac:dyDescent="0.15">
      <c r="A161" s="1"/>
      <c r="B161" s="68" t="s">
        <v>352</v>
      </c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0.5" customHeight="1" x14ac:dyDescent="0.15">
      <c r="A162" s="1"/>
      <c r="B162" s="68" t="s">
        <v>353</v>
      </c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0.5" customHeight="1" x14ac:dyDescent="0.15">
      <c r="A163" s="1"/>
      <c r="B163" s="68" t="s">
        <v>354</v>
      </c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0.5" customHeight="1" x14ac:dyDescent="0.15">
      <c r="A164" s="1"/>
      <c r="B164" s="68" t="s">
        <v>355</v>
      </c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0.5" customHeight="1" x14ac:dyDescent="0.15">
      <c r="A165" s="1"/>
      <c r="B165" s="68" t="s">
        <v>356</v>
      </c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0.5" customHeight="1" x14ac:dyDescent="0.15">
      <c r="A166" s="1"/>
      <c r="B166" s="68" t="s">
        <v>357</v>
      </c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0.5" customHeight="1" x14ac:dyDescent="0.15">
      <c r="A167" s="1"/>
      <c r="B167" s="68" t="s">
        <v>358</v>
      </c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0.5" customHeight="1" x14ac:dyDescent="0.15">
      <c r="A168" s="1"/>
      <c r="B168" s="68" t="s">
        <v>359</v>
      </c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0.5" customHeight="1" x14ac:dyDescent="0.15">
      <c r="A169" s="1"/>
      <c r="B169" s="68" t="s">
        <v>360</v>
      </c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0.5" customHeight="1" x14ac:dyDescent="0.15">
      <c r="A170" s="1"/>
      <c r="B170" s="68" t="s">
        <v>361</v>
      </c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0.5" customHeight="1" x14ac:dyDescent="0.15">
      <c r="A171" s="1"/>
      <c r="B171" s="68" t="s">
        <v>362</v>
      </c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0.5" customHeight="1" x14ac:dyDescent="0.15">
      <c r="A172" s="1"/>
      <c r="B172" s="68" t="s">
        <v>363</v>
      </c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0.5" customHeight="1" x14ac:dyDescent="0.15">
      <c r="A173" s="1"/>
      <c r="B173" s="68" t="s">
        <v>364</v>
      </c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0.5" customHeight="1" x14ac:dyDescent="0.15">
      <c r="A174" s="1"/>
      <c r="B174" s="68" t="s">
        <v>365</v>
      </c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0.5" customHeight="1" x14ac:dyDescent="0.15">
      <c r="A175" s="1"/>
      <c r="B175" s="68" t="s">
        <v>366</v>
      </c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0.5" customHeight="1" x14ac:dyDescent="0.15">
      <c r="A176" s="1"/>
      <c r="B176" s="68" t="s">
        <v>367</v>
      </c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0.5" customHeight="1" x14ac:dyDescent="0.15">
      <c r="A177" s="1"/>
      <c r="B177" s="68" t="s">
        <v>368</v>
      </c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0.5" customHeight="1" x14ac:dyDescent="0.15">
      <c r="A178" s="1"/>
      <c r="B178" s="68" t="s">
        <v>369</v>
      </c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0.5" customHeight="1" x14ac:dyDescent="0.15">
      <c r="A179" s="1"/>
      <c r="B179" s="68" t="s">
        <v>370</v>
      </c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0.5" customHeight="1" x14ac:dyDescent="0.15">
      <c r="A180" s="1"/>
      <c r="B180" s="68" t="s">
        <v>371</v>
      </c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0.5" customHeight="1" x14ac:dyDescent="0.15">
      <c r="A181" s="1"/>
      <c r="B181" s="68" t="s">
        <v>372</v>
      </c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0.5" customHeight="1" x14ac:dyDescent="0.15">
      <c r="A182" s="1"/>
      <c r="B182" s="68" t="s">
        <v>373</v>
      </c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0.5" customHeight="1" x14ac:dyDescent="0.15">
      <c r="A183" s="1"/>
      <c r="B183" s="68" t="s">
        <v>374</v>
      </c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0.5" customHeight="1" x14ac:dyDescent="0.15">
      <c r="A184" s="1"/>
      <c r="B184" s="68" t="s">
        <v>375</v>
      </c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0.5" customHeight="1" x14ac:dyDescent="0.15">
      <c r="A185" s="1"/>
      <c r="B185" s="68" t="s">
        <v>376</v>
      </c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0.5" customHeight="1" x14ac:dyDescent="0.15">
      <c r="A186" s="1"/>
      <c r="B186" s="68" t="s">
        <v>377</v>
      </c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0.5" customHeight="1" x14ac:dyDescent="0.15">
      <c r="A187" s="1"/>
      <c r="B187" s="68" t="s">
        <v>378</v>
      </c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0.5" customHeight="1" x14ac:dyDescent="0.15">
      <c r="A188" s="1"/>
      <c r="B188" s="68" t="s">
        <v>379</v>
      </c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0.5" customHeight="1" x14ac:dyDescent="0.15">
      <c r="A189" s="1"/>
      <c r="B189" s="68" t="s">
        <v>380</v>
      </c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0.5" customHeight="1" x14ac:dyDescent="0.15">
      <c r="A190" s="1"/>
      <c r="B190" s="68" t="s">
        <v>381</v>
      </c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0.5" customHeight="1" x14ac:dyDescent="0.15">
      <c r="A191" s="1"/>
      <c r="B191" s="68" t="s">
        <v>382</v>
      </c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0.5" customHeight="1" x14ac:dyDescent="0.15">
      <c r="A192" s="1"/>
      <c r="B192" s="68" t="s">
        <v>383</v>
      </c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0.5" customHeight="1" x14ac:dyDescent="0.15">
      <c r="A193" s="1"/>
      <c r="B193" s="68" t="s">
        <v>384</v>
      </c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0.5" customHeight="1" x14ac:dyDescent="0.15">
      <c r="A194" s="1"/>
      <c r="B194" s="68" t="s">
        <v>385</v>
      </c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0.5" customHeight="1" x14ac:dyDescent="0.15">
      <c r="A195" s="1"/>
      <c r="B195" s="68" t="s">
        <v>386</v>
      </c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0.5" customHeight="1" x14ac:dyDescent="0.15">
      <c r="A196" s="1"/>
      <c r="B196" s="68" t="s">
        <v>387</v>
      </c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0.5" customHeight="1" x14ac:dyDescent="0.15">
      <c r="A197" s="1"/>
      <c r="B197" s="68" t="s">
        <v>388</v>
      </c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0.5" customHeight="1" x14ac:dyDescent="0.15">
      <c r="A198" s="1"/>
      <c r="B198" s="68" t="s">
        <v>389</v>
      </c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0.5" customHeight="1" x14ac:dyDescent="0.15">
      <c r="A199" s="1"/>
      <c r="B199" s="68" t="s">
        <v>390</v>
      </c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0.5" customHeight="1" x14ac:dyDescent="0.15">
      <c r="A200" s="1"/>
      <c r="B200" s="68" t="s">
        <v>391</v>
      </c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0.5" customHeight="1" x14ac:dyDescent="0.15">
      <c r="A201" s="1"/>
      <c r="B201" s="68" t="s">
        <v>392</v>
      </c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0.5" customHeight="1" x14ac:dyDescent="0.15">
      <c r="A202" s="1"/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0.5" customHeight="1" x14ac:dyDescent="0.15">
      <c r="A203" s="1"/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0.5" customHeight="1" x14ac:dyDescent="0.15">
      <c r="A204" s="1"/>
      <c r="B204" s="68"/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0.5" customHeight="1" x14ac:dyDescent="0.15">
      <c r="A205" s="1"/>
      <c r="B205" s="68"/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0.5" customHeight="1" x14ac:dyDescent="0.15">
      <c r="A206" s="1"/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0.5" customHeight="1" x14ac:dyDescent="0.15">
      <c r="A207" s="1"/>
      <c r="B207" s="68"/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0.5" customHeight="1" x14ac:dyDescent="0.15">
      <c r="A208" s="1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0.5" customHeight="1" x14ac:dyDescent="0.15">
      <c r="A209" s="1"/>
      <c r="B209" s="68"/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0.5" customHeight="1" x14ac:dyDescent="0.15">
      <c r="A210" s="1"/>
      <c r="B210" s="68"/>
      <c r="C210" s="68"/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0.5" customHeight="1" x14ac:dyDescent="0.15">
      <c r="A211" s="1"/>
      <c r="B211" s="68"/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0.5" customHeight="1" x14ac:dyDescent="0.15">
      <c r="A212" s="1"/>
      <c r="B212" s="68"/>
      <c r="C212" s="68"/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0.5" customHeight="1" x14ac:dyDescent="0.15">
      <c r="A213" s="1"/>
      <c r="B213" s="68"/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0.5" customHeight="1" x14ac:dyDescent="0.15">
      <c r="A214" s="1"/>
      <c r="B214" s="68"/>
      <c r="C214" s="68"/>
      <c r="D214" s="68"/>
      <c r="E214" s="68"/>
      <c r="F214" s="68"/>
      <c r="G214" s="68"/>
      <c r="H214" s="68"/>
      <c r="I214" s="68"/>
      <c r="J214" s="68"/>
      <c r="K214" s="68"/>
      <c r="L214" s="68"/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0.5" customHeight="1" x14ac:dyDescent="0.15">
      <c r="A215" s="1"/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0.5" customHeight="1" x14ac:dyDescent="0.15">
      <c r="A216" s="1"/>
      <c r="B216" s="68"/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0.5" customHeight="1" x14ac:dyDescent="0.15">
      <c r="A217" s="1"/>
      <c r="B217" s="68"/>
      <c r="C217" s="68"/>
      <c r="D217" s="68"/>
      <c r="E217" s="68"/>
      <c r="F217" s="68"/>
      <c r="G217" s="68"/>
      <c r="H217" s="68"/>
      <c r="I217" s="68"/>
      <c r="J217" s="68"/>
      <c r="K217" s="68"/>
      <c r="L217" s="68"/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0.5" customHeight="1" x14ac:dyDescent="0.15">
      <c r="A218" s="1"/>
      <c r="B218" s="68"/>
      <c r="C218" s="68"/>
      <c r="D218" s="68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0.5" customHeight="1" x14ac:dyDescent="0.15">
      <c r="A219" s="1"/>
      <c r="B219" s="68"/>
      <c r="C219" s="68"/>
      <c r="D219" s="68"/>
      <c r="E219" s="68"/>
      <c r="F219" s="68"/>
      <c r="G219" s="68"/>
      <c r="H219" s="68"/>
      <c r="I219" s="68"/>
      <c r="J219" s="68"/>
      <c r="K219" s="68"/>
      <c r="L219" s="68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0.5" customHeight="1" x14ac:dyDescent="0.15">
      <c r="A220" s="1"/>
      <c r="B220" s="68"/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0.5" customHeight="1" x14ac:dyDescent="0.15">
      <c r="A221" s="1"/>
      <c r="B221" s="68"/>
      <c r="C221" s="68"/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0.5" customHeight="1" x14ac:dyDescent="0.15">
      <c r="A222" s="1"/>
      <c r="B222" s="68"/>
      <c r="C222" s="68"/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0.5" customHeight="1" x14ac:dyDescent="0.15">
      <c r="A223" s="1"/>
      <c r="B223" s="68"/>
      <c r="C223" s="68"/>
      <c r="D223" s="68"/>
      <c r="E223" s="68"/>
      <c r="F223" s="68"/>
      <c r="G223" s="68"/>
      <c r="H223" s="68"/>
      <c r="I223" s="68"/>
      <c r="J223" s="68"/>
      <c r="K223" s="68"/>
      <c r="L223" s="68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0.5" customHeight="1" x14ac:dyDescent="0.15">
      <c r="A224" s="1"/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0.5" customHeight="1" x14ac:dyDescent="0.15">
      <c r="A225" s="1"/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0.5" customHeight="1" x14ac:dyDescent="0.15">
      <c r="A226" s="1"/>
      <c r="B226" s="68"/>
      <c r="C226" s="68"/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0.5" customHeight="1" x14ac:dyDescent="0.15">
      <c r="A227" s="1"/>
      <c r="B227" s="68"/>
      <c r="C227" s="68"/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0.5" customHeight="1" x14ac:dyDescent="0.15">
      <c r="A228" s="1"/>
      <c r="B228" s="68"/>
      <c r="C228" s="68"/>
      <c r="D228" s="68"/>
      <c r="E228" s="68"/>
      <c r="F228" s="68"/>
      <c r="G228" s="68"/>
      <c r="H228" s="68"/>
      <c r="I228" s="68"/>
      <c r="J228" s="68"/>
      <c r="K228" s="68"/>
      <c r="L228" s="68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0.5" customHeight="1" x14ac:dyDescent="0.15">
      <c r="A229" s="1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0.5" customHeight="1" x14ac:dyDescent="0.15">
      <c r="A230" s="1"/>
      <c r="B230" s="68"/>
      <c r="C230" s="68"/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0.5" customHeight="1" x14ac:dyDescent="0.15">
      <c r="A231" s="1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0.5" customHeight="1" x14ac:dyDescent="0.15">
      <c r="A232" s="1"/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0.5" customHeight="1" x14ac:dyDescent="0.15">
      <c r="A233" s="1"/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0.5" customHeight="1" x14ac:dyDescent="0.15">
      <c r="A234" s="1"/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0.5" customHeight="1" x14ac:dyDescent="0.15">
      <c r="A235" s="1"/>
      <c r="B235" s="68"/>
      <c r="C235" s="68"/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0.5" customHeight="1" x14ac:dyDescent="0.15">
      <c r="A236" s="1"/>
      <c r="B236" s="68"/>
      <c r="C236" s="68"/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0.5" customHeight="1" x14ac:dyDescent="0.15">
      <c r="A237" s="1"/>
      <c r="B237" s="68"/>
      <c r="C237" s="68"/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0.5" customHeight="1" x14ac:dyDescent="0.15">
      <c r="A238" s="1"/>
      <c r="B238" s="68"/>
      <c r="C238" s="68"/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0.5" customHeight="1" x14ac:dyDescent="0.15">
      <c r="A239" s="1"/>
      <c r="B239" s="68"/>
      <c r="C239" s="68"/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0.5" customHeight="1" x14ac:dyDescent="0.15">
      <c r="A240" s="1"/>
      <c r="B240" s="68"/>
      <c r="C240" s="68"/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0.5" customHeight="1" x14ac:dyDescent="0.15">
      <c r="A241" s="1"/>
      <c r="B241" s="68"/>
      <c r="C241" s="68"/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0.5" customHeight="1" x14ac:dyDescent="0.15">
      <c r="A242" s="1"/>
      <c r="B242" s="68"/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0.5" customHeight="1" x14ac:dyDescent="0.15">
      <c r="A243" s="1"/>
      <c r="B243" s="68"/>
      <c r="C243" s="68"/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0.5" customHeight="1" x14ac:dyDescent="0.15">
      <c r="A244" s="1"/>
      <c r="B244" s="68"/>
      <c r="C244" s="68"/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0.5" customHeight="1" x14ac:dyDescent="0.15">
      <c r="A245" s="1"/>
      <c r="B245" s="68"/>
      <c r="C245" s="68"/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0.5" customHeight="1" x14ac:dyDescent="0.15">
      <c r="A246" s="1"/>
      <c r="B246" s="68"/>
      <c r="C246" s="68"/>
      <c r="D246" s="68"/>
      <c r="E246" s="68"/>
      <c r="F246" s="68"/>
      <c r="G246" s="68"/>
      <c r="H246" s="68"/>
      <c r="I246" s="68"/>
      <c r="J246" s="68"/>
      <c r="K246" s="68"/>
      <c r="L246" s="6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0.5" customHeight="1" x14ac:dyDescent="0.15">
      <c r="A247" s="1"/>
      <c r="B247" s="68"/>
      <c r="C247" s="68"/>
      <c r="D247" s="68"/>
      <c r="E247" s="68"/>
      <c r="F247" s="68"/>
      <c r="G247" s="68"/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0.5" customHeight="1" x14ac:dyDescent="0.15">
      <c r="A248" s="1"/>
      <c r="B248" s="68"/>
      <c r="C248" s="68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0.5" customHeight="1" x14ac:dyDescent="0.15">
      <c r="A249" s="1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0.5" customHeight="1" x14ac:dyDescent="0.15">
      <c r="A250" s="1"/>
      <c r="B250" s="68"/>
      <c r="C250" s="68"/>
      <c r="D250" s="68"/>
      <c r="E250" s="68"/>
      <c r="F250" s="68"/>
      <c r="G250" s="68"/>
      <c r="H250" s="68"/>
      <c r="I250" s="68"/>
      <c r="J250" s="68"/>
      <c r="K250" s="68"/>
      <c r="L250" s="68"/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0.5" customHeight="1" x14ac:dyDescent="0.15">
      <c r="A251" s="1"/>
      <c r="B251" s="68"/>
      <c r="C251" s="68"/>
      <c r="D251" s="68"/>
      <c r="E251" s="68"/>
      <c r="F251" s="68"/>
      <c r="G251" s="68"/>
      <c r="H251" s="68"/>
      <c r="I251" s="68"/>
      <c r="J251" s="68"/>
      <c r="K251" s="68"/>
      <c r="L251" s="68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0.5" customHeight="1" x14ac:dyDescent="0.15">
      <c r="A252" s="1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0.5" customHeight="1" x14ac:dyDescent="0.15">
      <c r="A253" s="1"/>
      <c r="B253" s="68"/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0.5" customHeight="1" x14ac:dyDescent="0.15">
      <c r="A254" s="1"/>
      <c r="B254" s="68"/>
      <c r="C254" s="68"/>
      <c r="D254" s="68"/>
      <c r="E254" s="68"/>
      <c r="F254" s="68"/>
      <c r="G254" s="68"/>
      <c r="H254" s="68"/>
      <c r="I254" s="68"/>
      <c r="J254" s="68"/>
      <c r="K254" s="68"/>
      <c r="L254" s="68"/>
      <c r="M254" s="68"/>
      <c r="N254" s="68"/>
      <c r="O254" s="68"/>
      <c r="P254" s="68"/>
      <c r="Q254" s="68"/>
      <c r="R254" s="68"/>
      <c r="S254" s="68"/>
      <c r="T254" s="68"/>
      <c r="U254" s="68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0.5" customHeight="1" x14ac:dyDescent="0.15">
      <c r="A255" s="1"/>
      <c r="B255" s="68"/>
      <c r="C255" s="68"/>
      <c r="D255" s="68"/>
      <c r="E255" s="68"/>
      <c r="F255" s="68"/>
      <c r="G255" s="68"/>
      <c r="H255" s="68"/>
      <c r="I255" s="68"/>
      <c r="J255" s="68"/>
      <c r="K255" s="68"/>
      <c r="L255" s="68"/>
      <c r="M255" s="68"/>
      <c r="N255" s="68"/>
      <c r="O255" s="68"/>
      <c r="P255" s="68"/>
      <c r="Q255" s="68"/>
      <c r="R255" s="68"/>
      <c r="S255" s="68"/>
      <c r="T255" s="68"/>
      <c r="U255" s="68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0.5" customHeight="1" x14ac:dyDescent="0.15">
      <c r="A256" s="1"/>
      <c r="B256" s="68"/>
      <c r="C256" s="68"/>
      <c r="D256" s="68"/>
      <c r="E256" s="68"/>
      <c r="F256" s="68"/>
      <c r="G256" s="68"/>
      <c r="H256" s="68"/>
      <c r="I256" s="68"/>
      <c r="J256" s="68"/>
      <c r="K256" s="68"/>
      <c r="L256" s="68"/>
      <c r="M256" s="68"/>
      <c r="N256" s="68"/>
      <c r="O256" s="68"/>
      <c r="P256" s="68"/>
      <c r="Q256" s="68"/>
      <c r="R256" s="68"/>
      <c r="S256" s="68"/>
      <c r="T256" s="68"/>
      <c r="U256" s="68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0.5" customHeight="1" x14ac:dyDescent="0.15">
      <c r="A257" s="1"/>
      <c r="B257" s="68"/>
      <c r="C257" s="68"/>
      <c r="D257" s="68"/>
      <c r="E257" s="68"/>
      <c r="F257" s="68"/>
      <c r="G257" s="68"/>
      <c r="H257" s="68"/>
      <c r="I257" s="68"/>
      <c r="J257" s="68"/>
      <c r="K257" s="68"/>
      <c r="L257" s="68"/>
      <c r="M257" s="68"/>
      <c r="N257" s="68"/>
      <c r="O257" s="68"/>
      <c r="P257" s="68"/>
      <c r="Q257" s="68"/>
      <c r="R257" s="68"/>
      <c r="S257" s="68"/>
      <c r="T257" s="68"/>
      <c r="U257" s="68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0.5" customHeight="1" x14ac:dyDescent="0.15">
      <c r="A258" s="1"/>
      <c r="B258" s="68"/>
      <c r="C258" s="68"/>
      <c r="D258" s="68"/>
      <c r="E258" s="68"/>
      <c r="F258" s="68"/>
      <c r="G258" s="68"/>
      <c r="H258" s="68"/>
      <c r="I258" s="68"/>
      <c r="J258" s="68"/>
      <c r="K258" s="68"/>
      <c r="L258" s="68"/>
      <c r="M258" s="68"/>
      <c r="N258" s="68"/>
      <c r="O258" s="68"/>
      <c r="P258" s="68"/>
      <c r="Q258" s="68"/>
      <c r="R258" s="68"/>
      <c r="S258" s="68"/>
      <c r="T258" s="68"/>
      <c r="U258" s="68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0.5" customHeight="1" x14ac:dyDescent="0.15">
      <c r="A259" s="1"/>
      <c r="B259" s="68"/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68"/>
      <c r="P259" s="68"/>
      <c r="Q259" s="68"/>
      <c r="R259" s="68"/>
      <c r="S259" s="68"/>
      <c r="T259" s="68"/>
      <c r="U259" s="68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0.5" customHeight="1" x14ac:dyDescent="0.15">
      <c r="A260" s="1"/>
      <c r="B260" s="68"/>
      <c r="C260" s="68"/>
      <c r="D260" s="68"/>
      <c r="E260" s="68"/>
      <c r="F260" s="68"/>
      <c r="G260" s="68"/>
      <c r="H260" s="68"/>
      <c r="I260" s="68"/>
      <c r="J260" s="68"/>
      <c r="K260" s="68"/>
      <c r="L260" s="68"/>
      <c r="M260" s="68"/>
      <c r="N260" s="68"/>
      <c r="O260" s="68"/>
      <c r="P260" s="68"/>
      <c r="Q260" s="68"/>
      <c r="R260" s="68"/>
      <c r="S260" s="68"/>
      <c r="T260" s="68"/>
      <c r="U260" s="68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0.5" customHeight="1" x14ac:dyDescent="0.15">
      <c r="A261" s="1"/>
      <c r="B261" s="68"/>
      <c r="C261" s="68"/>
      <c r="D261" s="68"/>
      <c r="E261" s="68"/>
      <c r="F261" s="68"/>
      <c r="G261" s="68"/>
      <c r="H261" s="68"/>
      <c r="I261" s="68"/>
      <c r="J261" s="68"/>
      <c r="K261" s="68"/>
      <c r="L261" s="68"/>
      <c r="M261" s="68"/>
      <c r="N261" s="68"/>
      <c r="O261" s="68"/>
      <c r="P261" s="68"/>
      <c r="Q261" s="68"/>
      <c r="R261" s="68"/>
      <c r="S261" s="68"/>
      <c r="T261" s="68"/>
      <c r="U261" s="68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0.5" customHeight="1" x14ac:dyDescent="0.15">
      <c r="A262" s="1"/>
      <c r="B262" s="68"/>
      <c r="C262" s="68"/>
      <c r="D262" s="68"/>
      <c r="E262" s="68"/>
      <c r="F262" s="68"/>
      <c r="G262" s="68"/>
      <c r="H262" s="68"/>
      <c r="I262" s="68"/>
      <c r="J262" s="68"/>
      <c r="K262" s="68"/>
      <c r="L262" s="68"/>
      <c r="M262" s="68"/>
      <c r="N262" s="68"/>
      <c r="O262" s="68"/>
      <c r="P262" s="68"/>
      <c r="Q262" s="68"/>
      <c r="R262" s="68"/>
      <c r="S262" s="68"/>
      <c r="T262" s="68"/>
      <c r="U262" s="68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0.5" customHeight="1" x14ac:dyDescent="0.15">
      <c r="A263" s="1"/>
      <c r="B263" s="68"/>
      <c r="C263" s="68"/>
      <c r="D263" s="68"/>
      <c r="E263" s="68"/>
      <c r="F263" s="68"/>
      <c r="G263" s="68"/>
      <c r="H263" s="68"/>
      <c r="I263" s="68"/>
      <c r="J263" s="68"/>
      <c r="K263" s="68"/>
      <c r="L263" s="68"/>
      <c r="M263" s="68"/>
      <c r="N263" s="68"/>
      <c r="O263" s="68"/>
      <c r="P263" s="68"/>
      <c r="Q263" s="68"/>
      <c r="R263" s="68"/>
      <c r="S263" s="68"/>
      <c r="T263" s="68"/>
      <c r="U263" s="68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0.5" customHeight="1" x14ac:dyDescent="0.15">
      <c r="A264" s="1"/>
      <c r="B264" s="68"/>
      <c r="C264" s="68"/>
      <c r="D264" s="68"/>
      <c r="E264" s="68"/>
      <c r="F264" s="68"/>
      <c r="G264" s="68"/>
      <c r="H264" s="68"/>
      <c r="I264" s="68"/>
      <c r="J264" s="68"/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0.5" customHeight="1" x14ac:dyDescent="0.15">
      <c r="A265" s="1"/>
      <c r="B265" s="68"/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0.5" customHeight="1" x14ac:dyDescent="0.15">
      <c r="A266" s="1"/>
      <c r="B266" s="68"/>
      <c r="C266" s="68"/>
      <c r="D266" s="68"/>
      <c r="E266" s="68"/>
      <c r="F266" s="68"/>
      <c r="G266" s="68"/>
      <c r="H266" s="68"/>
      <c r="I266" s="68"/>
      <c r="J266" s="68"/>
      <c r="K266" s="68"/>
      <c r="L266" s="68"/>
      <c r="M266" s="68"/>
      <c r="N266" s="68"/>
      <c r="O266" s="68"/>
      <c r="P266" s="68"/>
      <c r="Q266" s="68"/>
      <c r="R266" s="68"/>
      <c r="S266" s="68"/>
      <c r="T266" s="68"/>
      <c r="U266" s="68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4.25" customHeight="1" x14ac:dyDescent="0.15">
      <c r="A267" s="1"/>
      <c r="B267" s="68"/>
      <c r="C267" s="1"/>
      <c r="D267" s="68"/>
      <c r="E267" s="68"/>
      <c r="F267" s="68"/>
      <c r="G267" s="68"/>
      <c r="H267" s="68"/>
      <c r="I267" s="68"/>
      <c r="J267" s="68"/>
      <c r="K267" s="68"/>
      <c r="L267" s="68"/>
      <c r="M267" s="68"/>
      <c r="N267" s="68"/>
      <c r="O267" s="68"/>
      <c r="P267" s="68"/>
      <c r="Q267" s="68"/>
      <c r="R267" s="68"/>
      <c r="S267" s="68"/>
      <c r="T267" s="68"/>
      <c r="U267" s="68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4.25" customHeight="1" x14ac:dyDescent="0.15">
      <c r="A268" s="1"/>
      <c r="B268" s="68"/>
      <c r="C268" s="1"/>
      <c r="D268" s="68"/>
      <c r="E268" s="68"/>
      <c r="F268" s="68"/>
      <c r="G268" s="68"/>
      <c r="H268" s="68"/>
      <c r="I268" s="68"/>
      <c r="J268" s="68"/>
      <c r="K268" s="68"/>
      <c r="L268" s="68"/>
      <c r="M268" s="68"/>
      <c r="N268" s="68"/>
      <c r="O268" s="68"/>
      <c r="P268" s="68"/>
      <c r="Q268" s="68"/>
      <c r="R268" s="68"/>
      <c r="S268" s="68"/>
      <c r="T268" s="68"/>
      <c r="U268" s="68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4.25" customHeight="1" x14ac:dyDescent="0.15">
      <c r="A269" s="1"/>
      <c r="B269" s="68"/>
      <c r="C269" s="1"/>
      <c r="D269" s="68"/>
      <c r="E269" s="68"/>
      <c r="F269" s="68"/>
      <c r="G269" s="68"/>
      <c r="H269" s="68"/>
      <c r="I269" s="1"/>
      <c r="J269" s="1"/>
      <c r="K269" s="1"/>
      <c r="L269" s="68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4.25" customHeight="1" x14ac:dyDescent="0.15">
      <c r="A270" s="1"/>
      <c r="B270" s="1"/>
      <c r="C270" s="1"/>
      <c r="D270" s="1"/>
      <c r="E270" s="68"/>
      <c r="F270" s="68"/>
      <c r="G270" s="68"/>
      <c r="H270" s="68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4.25" customHeight="1" x14ac:dyDescent="0.15">
      <c r="A271" s="1"/>
      <c r="B271" s="1"/>
      <c r="C271" s="1"/>
      <c r="D271" s="1"/>
      <c r="E271" s="68"/>
      <c r="F271" s="68"/>
      <c r="G271" s="68"/>
      <c r="H271" s="68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4.25" customHeight="1" x14ac:dyDescent="0.15">
      <c r="A272" s="1"/>
      <c r="B272" s="1"/>
      <c r="C272" s="1"/>
      <c r="D272" s="1"/>
      <c r="E272" s="1"/>
      <c r="F272" s="68"/>
      <c r="G272" s="68"/>
      <c r="H272" s="68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4.2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4.2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4.2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4.2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4.2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4.2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4.2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4.2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4.2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4.2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4.2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4.2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4.2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4.2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4.2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4.2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4.2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4.2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4.2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4.2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4.2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4.2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4.2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4.2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4.2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4.2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4.2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4.2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4.2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4.2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4.2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4.2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4.2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4.2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4.2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4.2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4.2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4.2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4.2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4.2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4.2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4.2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4.2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4.2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4.2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4.2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4.2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4.2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4.2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4.2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4.2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4.2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4.2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4.2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4.2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4.2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4.2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4.2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4.2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4.2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4.2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4.2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4.2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4.2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4.2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4.2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4.2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4.2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4.2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4.2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4.2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4.2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4.2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4.2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4.2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4.2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4.2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4.2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4.2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4.2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4.2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4.2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4.2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4.2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4.2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4.2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4.2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4.2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4.2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4.2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4.2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4.2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4.2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4.2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4.2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4.2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4.2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4.2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4.2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4.2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4.2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4.2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4.2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4.2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4.2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4.2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4.2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4.2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4.2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4.2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4.2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4.2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4.2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4.2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4.2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4.2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4.2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4.2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4.2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4.2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4.2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4.2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4.2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4.2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4.2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4.2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4.2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4.2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4.2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4.2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4.2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4.2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4.2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4.2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4.2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4.2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4.2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4.2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4.2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4.2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4.2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4.2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4.2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4.2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4.2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4.2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4.2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4.2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4.2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4.2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4.2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4.2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4.2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4.2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4.2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4.2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4.2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4.2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4.2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4.2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4.2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4.2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4.2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4.2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4.2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4.2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4.2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4.2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4.2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4.2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4.2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4.2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4.2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4.2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4.2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4.2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4.2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4.2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4.2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4.2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4.2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4.2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4.2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4.2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4.2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4.2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4.2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4.2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4.2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4.2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4.2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4.2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4.2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4.2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4.2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4.2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4.2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4.2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4.2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4.2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4.2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4.2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4.2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4.2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4.2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4.2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4.2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4.2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4.2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4.2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4.2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4.2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4.2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4.2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4.2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4.2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4.2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4.2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4.2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4.2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4.2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4.2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4.2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4.2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4.2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4.2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4.2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4.2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4.2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4.2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4.2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4.2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4.2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4.2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4.2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4.2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4.2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4.2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4.2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4.2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4.2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4.2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4.2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4.2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4.2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4.2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4.2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4.2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4.2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4.2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4.2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4.2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4.2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4.2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4.2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4.2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4.2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4.2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4.2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4.2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4.2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4.2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4.2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4.2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4.2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4.2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4.2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4.2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4.25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4.25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4.25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4.25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4.25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4.25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4.25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4.25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4.25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4.25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4.25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4.25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4.25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4.25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4.25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4.25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4.25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4.25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4.25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4.25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4.25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4.25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4.25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4.25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4.25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4.25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4.25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4.25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4.25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4.25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4.25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4.25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4.25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4.25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4.25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4.25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4.25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4.25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4.25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4.25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4.25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4.25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4.25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4.25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4.25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4.25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4.25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4.25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4.25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4.25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4.25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4.25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4.25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4.25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4.25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4.25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4.25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4.25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4.25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4.25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4.25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4.25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4.25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4.25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4.25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4.25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4.25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4.25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4.25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4.25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4.25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4.25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4.25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4.25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4.25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4.25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4.25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4.25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4.25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4.25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4.25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4.25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4.25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4.25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4.25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4.25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4.25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4.25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4.25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4.25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4.25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4.25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4.25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4.25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4.25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4.25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4.25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4.25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4.25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4.25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4.25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4.25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4.25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4.25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4.25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4.25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4.25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4.25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4.25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4.25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4.25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4.25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4.25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4.25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4.25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4.25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4.25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4.25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4.25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4.25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4.25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4.25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4.25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4.25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4.25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4.25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4.25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4.25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4.25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4.25" customHeight="1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4.25" customHeight="1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4.25" customHeight="1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4.25" customHeight="1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4.25" customHeight="1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4.25" customHeight="1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4.25" customHeight="1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4.25" customHeight="1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4.25" customHeight="1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4.25" customHeight="1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4.25" customHeight="1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4.25" customHeight="1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4.25" customHeight="1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4.25" customHeight="1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4.25" customHeight="1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4.25" customHeight="1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4.25" customHeight="1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4.25" customHeight="1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4.25" customHeight="1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4.25" customHeight="1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4.25" customHeight="1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4.25" customHeight="1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4.25" customHeight="1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4.25" customHeight="1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4.25" customHeight="1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4.25" customHeight="1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4.25" customHeight="1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4.25" customHeight="1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4.25" customHeight="1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4.25" customHeight="1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4.25" customHeight="1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4.25" customHeight="1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4.25" customHeight="1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4.25" customHeight="1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4.25" customHeight="1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4.25" customHeight="1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4.25" customHeight="1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4.25" customHeight="1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4.25" customHeight="1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4.25" customHeight="1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4.25" customHeight="1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4.25" customHeight="1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4.25" customHeight="1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4.25" customHeight="1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4.25" customHeight="1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4.25" customHeight="1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4.25" customHeight="1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4.25" customHeight="1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4.25" customHeight="1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4.25" customHeight="1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4.25" customHeight="1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4.25" customHeight="1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4.25" customHeight="1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4.25" customHeight="1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4.25" customHeight="1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4.25" customHeight="1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4.25" customHeight="1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4.25" customHeight="1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4.25" customHeight="1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4.25" customHeight="1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4.25" customHeight="1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4.25" customHeight="1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4.25" customHeight="1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4.25" customHeight="1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4.25" customHeight="1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4.25" customHeight="1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4.25" customHeight="1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4.25" customHeight="1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4.25" customHeight="1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4.25" customHeight="1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4.25" customHeight="1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4.25" customHeight="1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4.25" customHeight="1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4.25" customHeight="1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4.25" customHeight="1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4.25" customHeight="1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4.25" customHeight="1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4.25" customHeight="1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4.25" customHeight="1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4.25" customHeight="1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4.25" customHeight="1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4.25" customHeight="1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4.25" customHeight="1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4.25" customHeight="1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4.25" customHeight="1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4.25" customHeight="1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4.25" customHeight="1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4.25" customHeight="1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4.25" customHeight="1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4.25" customHeight="1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4.25" customHeight="1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4.25" customHeight="1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4.25" customHeight="1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4.25" customHeight="1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4.25" customHeight="1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4.25" customHeight="1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4.25" customHeight="1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4.25" customHeight="1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4.25" customHeight="1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4.25" customHeight="1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4.25" customHeight="1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4.25" customHeight="1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4.25" customHeight="1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4.25" customHeight="1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4.25" customHeight="1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4.25" customHeight="1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4.25" customHeight="1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4.25" customHeight="1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4.25" customHeight="1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4.25" customHeight="1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4.25" customHeight="1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4.25" customHeight="1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4.25" customHeight="1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4.25" customHeight="1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4.25" customHeight="1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4.25" customHeight="1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4.25" customHeight="1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4.25" customHeight="1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4.25" customHeight="1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4.25" customHeight="1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4.25" customHeight="1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4.25" customHeight="1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4.25" customHeight="1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4.25" customHeight="1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4.25" customHeight="1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4.25" customHeight="1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4.25" customHeight="1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4.25" customHeight="1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4.25" customHeight="1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4.25" customHeight="1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4.25" customHeight="1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4.25" customHeight="1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4.25" customHeight="1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4.25" customHeight="1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4.25" customHeight="1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4.25" customHeight="1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4.25" customHeight="1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4.25" customHeight="1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4.25" customHeight="1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4.25" customHeight="1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4.25" customHeight="1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4.25" customHeight="1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4.25" customHeight="1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4.25" customHeight="1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4.25" customHeight="1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4.25" customHeight="1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4.25" customHeight="1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4.25" customHeight="1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4.25" customHeight="1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4.25" customHeight="1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4.25" customHeight="1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4.25" customHeight="1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4.25" customHeight="1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4.25" customHeight="1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4.25" customHeight="1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4.25" customHeight="1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4.25" customHeight="1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4.25" customHeight="1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4.25" customHeight="1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4.25" customHeight="1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4.25" customHeight="1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4.25" customHeight="1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4.25" customHeight="1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4.25" customHeight="1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4.25" customHeight="1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4.25" customHeight="1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4.25" customHeight="1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4.25" customHeight="1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4.25" customHeight="1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4.25" customHeight="1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4.25" customHeight="1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4.25" customHeight="1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4.25" customHeight="1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4.25" customHeight="1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4.25" customHeight="1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4.25" customHeight="1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4.25" customHeight="1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4.25" customHeight="1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4.25" customHeight="1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4.25" customHeight="1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4.25" customHeight="1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4.25" customHeight="1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4.25" customHeight="1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4.25" customHeight="1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4.25" customHeight="1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4.25" customHeight="1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4.25" customHeight="1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4.25" customHeight="1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4.25" customHeight="1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4.25" customHeight="1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4.25" customHeight="1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4.25" customHeight="1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4.25" customHeight="1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4.25" customHeight="1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4.25" customHeight="1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4.25" customHeight="1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4.25" customHeight="1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4.25" customHeight="1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4.25" customHeight="1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4.25" customHeight="1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4.25" customHeight="1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4.25" customHeight="1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4.25" customHeight="1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4.25" customHeight="1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4.25" customHeight="1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4.25" customHeight="1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4.25" customHeight="1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4.25" customHeight="1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4.25" customHeight="1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4.25" customHeight="1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4.25" customHeight="1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4.25" customHeight="1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4.25" customHeight="1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4.25" customHeight="1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4.25" customHeight="1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4.25" customHeight="1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4.25" customHeight="1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4.25" customHeight="1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4.25" customHeight="1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4.25" customHeight="1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4.25" customHeight="1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4.25" customHeight="1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4.25" customHeight="1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4.25" customHeight="1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4.25" customHeight="1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4.25" customHeight="1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4.25" customHeight="1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4.25" customHeight="1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4.25" customHeight="1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4.25" customHeight="1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4.25" customHeight="1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4.25" customHeight="1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4.25" customHeight="1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4.25" customHeight="1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4.25" customHeight="1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4.25" customHeight="1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4.25" customHeight="1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4.25" customHeight="1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4.25" customHeight="1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4.25" customHeight="1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4.25" customHeight="1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4.25" customHeight="1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4.25" customHeight="1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4.25" customHeight="1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4.25" customHeight="1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4.25" customHeight="1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4.25" customHeight="1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4.25" customHeight="1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4.25" customHeight="1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4.25" customHeight="1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4.25" customHeight="1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4.25" customHeight="1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4.25" customHeight="1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4.25" customHeight="1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4.25" customHeight="1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4.25" customHeight="1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4.25" customHeight="1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4.25" customHeight="1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4.25" customHeight="1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4.25" customHeight="1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4.25" customHeight="1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4.25" customHeight="1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4.25" customHeight="1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4.25" customHeight="1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4.25" customHeight="1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4.25" customHeight="1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4.25" customHeight="1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4.25" customHeight="1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4.25" customHeight="1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4.25" customHeight="1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4.25" customHeight="1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4.25" customHeight="1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4.25" customHeight="1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4.25" customHeight="1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4.25" customHeight="1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4.25" customHeight="1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4.25" customHeight="1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4.25" customHeight="1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4.25" customHeight="1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4.25" customHeight="1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4.25" customHeight="1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4.25" customHeight="1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4.25" customHeight="1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4.25" customHeight="1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4.25" customHeight="1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4.25" customHeight="1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4.25" customHeight="1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4.25" customHeight="1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4.25" customHeight="1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4.25" customHeight="1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4.25" customHeight="1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4.25" customHeight="1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4.25" customHeight="1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4.25" customHeight="1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4.25" customHeight="1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4.25" customHeight="1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4.25" customHeight="1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4.25" customHeight="1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4.25" customHeight="1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4.25" customHeight="1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4.25" customHeight="1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4.25" customHeight="1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4.25" customHeight="1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4.25" customHeight="1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4.25" customHeight="1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4.25" customHeight="1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4.25" customHeight="1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4.25" customHeight="1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4.25" customHeight="1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4.25" customHeight="1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4.25" customHeight="1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4.25" customHeight="1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4.25" customHeight="1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4.25" customHeight="1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4.25" customHeight="1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4.25" customHeight="1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4.25" customHeight="1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4.25" customHeight="1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4.25" customHeight="1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4.25" customHeight="1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4.25" customHeight="1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4.25" customHeight="1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4.25" customHeight="1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4.25" customHeight="1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4.25" customHeight="1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4.25" customHeight="1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4.25" customHeight="1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4.25" customHeight="1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4.25" customHeight="1" x14ac:dyDescent="0.15">
      <c r="A998" s="1"/>
      <c r="B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4.25" customHeight="1" x14ac:dyDescent="0.15">
      <c r="A999" s="1"/>
      <c r="B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4.25" customHeight="1" x14ac:dyDescent="0.15">
      <c r="A1000" s="1"/>
      <c r="B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W1000" s="1"/>
      <c r="X1000" s="1"/>
      <c r="Y1000" s="1"/>
      <c r="Z1000" s="1"/>
      <c r="AA1000" s="1"/>
      <c r="AB1000" s="1"/>
      <c r="AC1000" s="1"/>
      <c r="AD1000" s="1"/>
      <c r="AE1000" s="1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Context</vt:lpstr>
      <vt:lpstr>Direct CAPEX</vt:lpstr>
      <vt:lpstr>Indirect CAPEX</vt:lpstr>
      <vt:lpstr>Direct OPEX</vt:lpstr>
      <vt:lpstr>Indirect OPEX</vt:lpstr>
      <vt:lpstr>Summary</vt:lpstr>
      <vt:lpstr>Data Validation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2021-04-07T00:41:27Z</dcterms:created>
  <dcterms:modified xsi:type="dcterms:W3CDTF">2022-02-28T04:48:31Z</dcterms:modified>
</cp:coreProperties>
</file>